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3_2021\3ER_INF_FIN_TRIM_2021\"/>
    </mc:Choice>
  </mc:AlternateContent>
  <xr:revisionPtr revIDLastSave="0" documentId="13_ncr:1_{906CB55D-15CB-4249-824B-5DF9E181A554}" xr6:coauthVersionLast="45" xr6:coauthVersionMax="45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CA!$A$1:$I$53</definedName>
    <definedName name="_xlnm.Print_Area" localSheetId="3">CFG!$A$1:$I$43</definedName>
    <definedName name="_xlnm.Print_Area" localSheetId="0">COG!$A$1:$I$93</definedName>
    <definedName name="_xlnm.Print_Area" localSheetId="1">CTG!$A$1:$I$16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E52" i="4"/>
  <c r="D52" i="4"/>
  <c r="H50" i="4"/>
  <c r="H48" i="4"/>
  <c r="H46" i="4"/>
  <c r="H38" i="4"/>
  <c r="H52" i="4" s="1"/>
  <c r="E50" i="4"/>
  <c r="E48" i="4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25" i="4" l="1"/>
  <c r="H30" i="4" s="1"/>
  <c r="H16" i="4"/>
  <c r="E16" i="4"/>
  <c r="H34" i="5" l="1"/>
  <c r="H33" i="5"/>
  <c r="H32" i="5"/>
  <c r="H31" i="5"/>
  <c r="H26" i="5"/>
  <c r="H23" i="5"/>
  <c r="H22" i="5"/>
  <c r="H21" i="5"/>
  <c r="H14" i="5"/>
  <c r="H13" i="5"/>
  <c r="H12" i="5"/>
  <c r="H11" i="5"/>
  <c r="E40" i="5"/>
  <c r="H40" i="5" s="1"/>
  <c r="E39" i="5"/>
  <c r="H39" i="5" s="1"/>
  <c r="E38" i="5"/>
  <c r="E36" i="5" s="1"/>
  <c r="E37" i="5"/>
  <c r="H37" i="5" s="1"/>
  <c r="E34" i="5"/>
  <c r="E33" i="5"/>
  <c r="E32" i="5"/>
  <c r="E31" i="5"/>
  <c r="E30" i="5"/>
  <c r="H30" i="5" s="1"/>
  <c r="E29" i="5"/>
  <c r="H29" i="5" s="1"/>
  <c r="E28" i="5"/>
  <c r="H28" i="5" s="1"/>
  <c r="E27" i="5"/>
  <c r="H27" i="5" s="1"/>
  <c r="E26" i="5"/>
  <c r="E23" i="5"/>
  <c r="E22" i="5"/>
  <c r="E21" i="5"/>
  <c r="E20" i="5"/>
  <c r="H20" i="5" s="1"/>
  <c r="E19" i="5"/>
  <c r="H19" i="5" s="1"/>
  <c r="E18" i="5"/>
  <c r="H18" i="5" s="1"/>
  <c r="E17" i="5"/>
  <c r="H17" i="5" s="1"/>
  <c r="E14" i="5"/>
  <c r="E13" i="5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H9" i="6" s="1"/>
  <c r="E10" i="6"/>
  <c r="H10" i="6" s="1"/>
  <c r="E11" i="6"/>
  <c r="H11" i="6" s="1"/>
  <c r="E12" i="6"/>
  <c r="H12" i="6" s="1"/>
  <c r="H73" i="6"/>
  <c r="H72" i="6"/>
  <c r="H64" i="6"/>
  <c r="H56" i="6"/>
  <c r="H48" i="6"/>
  <c r="H41" i="6"/>
  <c r="H40" i="6"/>
  <c r="H17" i="6"/>
  <c r="H16" i="6"/>
  <c r="H8" i="6"/>
  <c r="H7" i="6"/>
  <c r="E76" i="6"/>
  <c r="H76" i="6" s="1"/>
  <c r="E75" i="6"/>
  <c r="H75" i="6" s="1"/>
  <c r="E74" i="6"/>
  <c r="H74" i="6" s="1"/>
  <c r="E73" i="6"/>
  <c r="E72" i="6"/>
  <c r="E71" i="6"/>
  <c r="H71" i="6" s="1"/>
  <c r="E70" i="6"/>
  <c r="H70" i="6" s="1"/>
  <c r="E68" i="6"/>
  <c r="H68" i="6" s="1"/>
  <c r="E67" i="6"/>
  <c r="H67" i="6" s="1"/>
  <c r="E66" i="6"/>
  <c r="H66" i="6" s="1"/>
  <c r="E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H33" i="6" s="1"/>
  <c r="C23" i="6"/>
  <c r="C13" i="6"/>
  <c r="C5" i="6"/>
  <c r="G42" i="5" l="1"/>
  <c r="D42" i="5"/>
  <c r="C42" i="5"/>
  <c r="E16" i="8"/>
  <c r="E43" i="6"/>
  <c r="H43" i="6"/>
  <c r="E23" i="6"/>
  <c r="H23" i="6" s="1"/>
  <c r="E13" i="6"/>
  <c r="H13" i="6" s="1"/>
  <c r="F77" i="6"/>
  <c r="D77" i="6"/>
  <c r="H16" i="5"/>
  <c r="H25" i="5"/>
  <c r="H6" i="5"/>
  <c r="G77" i="6"/>
  <c r="H6" i="8"/>
  <c r="F42" i="5"/>
  <c r="H38" i="5"/>
  <c r="H36" i="5" s="1"/>
  <c r="H42" i="5" s="1"/>
  <c r="C77" i="6"/>
  <c r="E6" i="5"/>
  <c r="E42" i="5" s="1"/>
  <c r="E5" i="6"/>
  <c r="E25" i="5"/>
  <c r="E16" i="5"/>
  <c r="H16" i="8"/>
  <c r="E77" i="6" l="1"/>
  <c r="H5" i="6"/>
  <c r="H77" i="6" s="1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<sst xmlns="http://schemas.openxmlformats.org/spreadsheetml/2006/main" count="200" uniqueCount="142">
  <si>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</si>
  <si>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</si>
  <si>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</si>
  <si>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</si>
  <si>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</si>
  <si>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</si>
  <si>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</si>
  <si>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</si>
  <si>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</si>
  <si>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</si>
  <si>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</si>
  <si>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</si>
  <si>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</si>
  <si>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</si>
  <si>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</si>
  <si>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</si>
  <si>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</si>
  <si>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</si>
  <si>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</si>
  <si>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</si>
  <si>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</si>
  <si>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</si>
  <si>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</si>
  <si>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</si>
  <si>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</si>
  <si>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</si>
  <si>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</si>
  <si>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</si>
  <si>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</si>
  <si>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</si>
  <si>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</si>
  <si>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</si>
  <si>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</si>
  <si>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</si>
  <si>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</si>
  <si>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</si>
  <si>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</si>
  <si>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</si>
  <si>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</si>
  <si>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</si>
  <si>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</si>
  <si>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</si>
  <si>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</si>
  <si>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</si>
  <si>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</si>
  <si>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</si>
  <si>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</si>
  <si>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</si>
  <si>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</si>
  <si>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</si>
  <si>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</si>
  <si>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</si>
  <si>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</si>
  <si>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</si>
  <si>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</si>
  <si>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</si>
  <si>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</si>
  <si>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</si>
  <si>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</si>
  <si>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</si>
  <si>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</si>
  <si>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</si>
  <si>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</si>
  <si>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</si>
  <si>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</si>
  <si>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</si>
  <si>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</si>
  <si>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</si>
  <si>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</si>
  <si>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</si>
  <si>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</si>
  <si>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</si>
  <si>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</si>
  <si>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</si>
  <si>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</si>
  <si>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</si>
  <si>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</si>
  <si>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</si>
  <si>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</si>
  <si>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</si>
  <si>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</si>
  <si>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</si>
  <si>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</si>
  <si>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</si>
  <si>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</si>
  <si>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</si>
  <si>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</si>
  <si>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</si>
  <si>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</si>
  <si>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</si>
  <si>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</si>
  <si>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</si>
  <si>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</si>
  <si>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</si>
  <si>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</si>
  <si>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</si>
  <si>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</si>
  <si>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</si>
  <si>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</si>
  <si>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</si>
  <si>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</si>
  <si>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</si>
  <si>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</si>
  <si>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</si>
  <si>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</si>
  <si>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</si>
  <si>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</si>
  <si>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</si>
  <si>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</si>
  <si>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</si>
  <si>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</si>
  <si>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</si>
  <si>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</si>
  <si>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</si>
  <si>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</si>
  <si>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</si>
  <si>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</si>
  <si>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</si>
  <si>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</si>
  <si>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</si>
  <si>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</si>
  <si>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</si>
  <si>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</si>
  <si>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</si>
  <si>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</si>
  <si>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</si>
  <si>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</si>
  <si>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</si>
  <si>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</si>
  <si>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</si>
  <si>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</si>
  <si>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</si>
  <si>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</si>
  <si>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</si>
  <si>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Planeación de San Miguel de Allende, Gto.
ESTADO ANALÍTICO DEL EJERCICIO DEL PRESUPUESTO DE EGRESOS
CLASIFICACIÓN POR OBJETO DEL GASTO (CAPÍTULO Y CONCEPTO)
DEL 1 ENERO AL 30 DE SEPTIEMBRE DEL 2021</t>
  </si>
  <si>
    <t>Instituto Municipal de Planeación de San Miguel de Allende, Gto.
ESTADO ANALÍTICO DEL EJERCICIO DEL PRESUPUESTO DE EGRESOS
CLASIFICACION ECÓNOMICA (POR TIPO DE GASTO)
DEL 1 ENERO AL 30 DE SEPTIEMBRE DEL 2021</t>
  </si>
  <si>
    <t>DIRECCIÓN GENERAL</t>
  </si>
  <si>
    <t>Instituto Municipal de Planeación de San Miguel de Allende, Gto.
ESTADO ANALÍTICO DEL EJERCICIO DEL PRESUPUESTO DE EGRESOS
CLASIFICACIÓN ADMINISTRATIVA
DEL 1 ENERO AL 30 DE SEPTIEMBRE DEL 2021</t>
  </si>
  <si>
    <t>Gobierno (Federal/Estatal/Municipal) de Instituto Municipal de Planeación de San Miguel de Allende, Gto.
Estado Analítico del Ejercicio del Presupuesto de Egresos
Clasificación Administrativa
DEL 1 ENERO AL 30 DE SEPTIEMBRE DEL 2021</t>
  </si>
  <si>
    <t>Sector Paraestatal del Gobierno (Federal/Estatal/Municipal) de Instituto Municipal de Planeación de San Miguel de Allende, Gto.
Estado Analítico del Ejercicio del Presupuesto de Egresos
Clasificación Administrativa
DEL 1 ENERO AL 30 DE SEPTIEMBRE DEL 2021</t>
  </si>
  <si>
    <t>Instituto Municipal de Planeación de San Miguel de Allende, Gto.
ESTADO ANALÍTICO DEL EJERCICIO DEL PRESUPUESTO DE EGRESOS
CLASIFICACIÓN FUNCIONAL (FINALIDAD Y FUNCIÓN)
DEL 1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</si>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</sst>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12" xfId="8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920748</xdr:colOff>
      <xdr:row>76</xdr:row>
      <xdr:rowOff>31751</xdr:rowOff>
    </xdr:from>
    <xdr:to>
      <xdr:col>6</xdr:col>
      <xdr:colOff>549377</xdr:colOff>
      <xdr:row>88</xdr:row>
      <xdr:rowOff>126871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8A1A33-942E-4EBF-93E7-CECB0FBF64E7}"/>
            </a:ext>
          </a:extLst>
        </xdr:cNvPr>
        <xdr:cNvGrpSpPr/>
      </xdr:nvGrpSpPr>
      <xdr:grpSpPr>
        <a:xfrm>
          <a:off x="1259415" y="11938001"/>
          <a:ext cx="7492045" cy="1883703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BAACF78-6D09-477E-8B45-E817FE0DB825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E9649D0-D9DC-4179-B29F-E50DDAB3D1DE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view="pageBreakPreview" topLeftCell="A52" zoomScale="90" zoomScaleNormal="100" zoomScaleSheetLayoutView="90" workbookViewId="0">
      <selection activeCell="B72" sqref="B7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3.5" style="1" customWidth="1"/>
    <col min="10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3290836.78</v>
      </c>
      <c r="D5" s="14">
        <f>SUM(D6:D12)</f>
        <v>598574.81000000006</v>
      </c>
      <c r="E5" s="14">
        <f>C5+D5</f>
        <v>3889411.59</v>
      </c>
      <c r="F5" s="14">
        <f>SUM(F6:F12)</f>
        <v>2041036.4200000002</v>
      </c>
      <c r="G5" s="14">
        <f>SUM(G6:G12)</f>
        <v>2041036.4200000002</v>
      </c>
      <c r="H5" s="14">
        <f>E5-F5</f>
        <v>1848375.1699999997</v>
      </c>
    </row>
    <row r="6" spans="1:8" x14ac:dyDescent="0.2">
      <c r="A6" s="49">
        <v>1100</v>
      </c>
      <c r="B6" s="11" t="s">
        <v>76</v>
      </c>
      <c r="C6" s="15">
        <v>2620892.04</v>
      </c>
      <c r="D6" s="15">
        <v>0</v>
      </c>
      <c r="E6" s="15">
        <f t="shared" ref="E6:E69" si="0">C6+D6</f>
        <v>2620892.04</v>
      </c>
      <c r="F6" s="15">
        <v>1977958.08</v>
      </c>
      <c r="G6" s="15">
        <v>1977958.08</v>
      </c>
      <c r="H6" s="15">
        <f t="shared" ref="H6:H69" si="1">E6-F6</f>
        <v>642933.96</v>
      </c>
    </row>
    <row r="7" spans="1:8" x14ac:dyDescent="0.2">
      <c r="A7" s="49">
        <v>1200</v>
      </c>
      <c r="B7" s="11" t="s">
        <v>77</v>
      </c>
      <c r="C7" s="15">
        <v>285747.36</v>
      </c>
      <c r="D7" s="15">
        <v>0</v>
      </c>
      <c r="E7" s="15">
        <f t="shared" si="0"/>
        <v>285747.36</v>
      </c>
      <c r="F7" s="15">
        <v>0</v>
      </c>
      <c r="G7" s="15">
        <v>0</v>
      </c>
      <c r="H7" s="15">
        <f t="shared" si="1"/>
        <v>285747.36</v>
      </c>
    </row>
    <row r="8" spans="1:8" x14ac:dyDescent="0.2">
      <c r="A8" s="49">
        <v>1300</v>
      </c>
      <c r="B8" s="11" t="s">
        <v>78</v>
      </c>
      <c r="C8" s="15">
        <v>330304.21000000002</v>
      </c>
      <c r="D8" s="15">
        <v>10574.81</v>
      </c>
      <c r="E8" s="15">
        <f t="shared" si="0"/>
        <v>340879.02</v>
      </c>
      <c r="F8" s="15">
        <v>22658.53</v>
      </c>
      <c r="G8" s="15">
        <v>22658.53</v>
      </c>
      <c r="H8" s="15">
        <f t="shared" si="1"/>
        <v>318220.49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53893.17</v>
      </c>
      <c r="D10" s="15">
        <v>588000</v>
      </c>
      <c r="E10" s="15">
        <f t="shared" si="0"/>
        <v>641893.17000000004</v>
      </c>
      <c r="F10" s="15">
        <v>40419.81</v>
      </c>
      <c r="G10" s="15">
        <v>40419.81</v>
      </c>
      <c r="H10" s="15">
        <f t="shared" si="1"/>
        <v>601473.3600000001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349197.62</v>
      </c>
      <c r="D13" s="15">
        <f>SUM(D14:D22)</f>
        <v>333751.96000000002</v>
      </c>
      <c r="E13" s="15">
        <f t="shared" si="0"/>
        <v>682949.58000000007</v>
      </c>
      <c r="F13" s="15">
        <f>SUM(F14:F22)</f>
        <v>50973.94</v>
      </c>
      <c r="G13" s="15">
        <f>SUM(G14:G22)</f>
        <v>50973.94</v>
      </c>
      <c r="H13" s="15">
        <f t="shared" si="1"/>
        <v>631975.64000000013</v>
      </c>
    </row>
    <row r="14" spans="1:8" x14ac:dyDescent="0.2">
      <c r="A14" s="49">
        <v>2100</v>
      </c>
      <c r="B14" s="11" t="s">
        <v>81</v>
      </c>
      <c r="C14" s="15">
        <v>302197.62</v>
      </c>
      <c r="D14" s="15">
        <v>17791.95</v>
      </c>
      <c r="E14" s="15">
        <f t="shared" si="0"/>
        <v>319989.57</v>
      </c>
      <c r="F14" s="15">
        <v>27965.42</v>
      </c>
      <c r="G14" s="15">
        <v>27965.42</v>
      </c>
      <c r="H14" s="15">
        <f t="shared" si="1"/>
        <v>292024.15000000002</v>
      </c>
    </row>
    <row r="15" spans="1:8" x14ac:dyDescent="0.2">
      <c r="A15" s="49">
        <v>2200</v>
      </c>
      <c r="B15" s="11" t="s">
        <v>82</v>
      </c>
      <c r="C15" s="15">
        <v>9000</v>
      </c>
      <c r="D15" s="15">
        <v>9000</v>
      </c>
      <c r="E15" s="15">
        <f t="shared" si="0"/>
        <v>18000</v>
      </c>
      <c r="F15" s="15">
        <v>2533.12</v>
      </c>
      <c r="G15" s="15">
        <v>2533.12</v>
      </c>
      <c r="H15" s="15">
        <f t="shared" si="1"/>
        <v>15466.880000000001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216040.01</v>
      </c>
      <c r="E18" s="15">
        <f t="shared" si="0"/>
        <v>216040.01</v>
      </c>
      <c r="F18" s="15">
        <v>2123.42</v>
      </c>
      <c r="G18" s="15">
        <v>2123.42</v>
      </c>
      <c r="H18" s="15">
        <f t="shared" si="1"/>
        <v>213916.59</v>
      </c>
    </row>
    <row r="19" spans="1:8" x14ac:dyDescent="0.2">
      <c r="A19" s="49">
        <v>2600</v>
      </c>
      <c r="B19" s="11" t="s">
        <v>86</v>
      </c>
      <c r="C19" s="15">
        <v>0</v>
      </c>
      <c r="D19" s="15">
        <v>48000</v>
      </c>
      <c r="E19" s="15">
        <f t="shared" si="0"/>
        <v>48000</v>
      </c>
      <c r="F19" s="15">
        <v>6000</v>
      </c>
      <c r="G19" s="15">
        <v>6000</v>
      </c>
      <c r="H19" s="15">
        <f t="shared" si="1"/>
        <v>42000</v>
      </c>
    </row>
    <row r="20" spans="1:8" x14ac:dyDescent="0.2">
      <c r="A20" s="49">
        <v>2700</v>
      </c>
      <c r="B20" s="11" t="s">
        <v>87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38000</v>
      </c>
      <c r="D22" s="15">
        <v>42920</v>
      </c>
      <c r="E22" s="15">
        <f t="shared" si="0"/>
        <v>80920</v>
      </c>
      <c r="F22" s="15">
        <v>12351.98</v>
      </c>
      <c r="G22" s="15">
        <v>12351.98</v>
      </c>
      <c r="H22" s="15">
        <f t="shared" si="1"/>
        <v>68568.02</v>
      </c>
    </row>
    <row r="23" spans="1:8" x14ac:dyDescent="0.2">
      <c r="A23" s="48" t="s">
        <v>69</v>
      </c>
      <c r="B23" s="7"/>
      <c r="C23" s="15">
        <f>SUM(C24:C32)</f>
        <v>1263551.3999999999</v>
      </c>
      <c r="D23" s="15">
        <f>SUM(D24:D32)</f>
        <v>787945.60999999987</v>
      </c>
      <c r="E23" s="15">
        <f t="shared" si="0"/>
        <v>2051497.0099999998</v>
      </c>
      <c r="F23" s="15">
        <f>SUM(F24:F32)</f>
        <v>1400174.1700000002</v>
      </c>
      <c r="G23" s="15">
        <f>SUM(G24:G32)</f>
        <v>1400174.1700000002</v>
      </c>
      <c r="H23" s="15">
        <f t="shared" si="1"/>
        <v>651322.83999999962</v>
      </c>
    </row>
    <row r="24" spans="1:8" x14ac:dyDescent="0.2">
      <c r="A24" s="49">
        <v>3100</v>
      </c>
      <c r="B24" s="11" t="s">
        <v>90</v>
      </c>
      <c r="C24" s="15">
        <v>109500</v>
      </c>
      <c r="D24" s="15">
        <v>47926.57</v>
      </c>
      <c r="E24" s="15">
        <f t="shared" si="0"/>
        <v>157426.57</v>
      </c>
      <c r="F24" s="15">
        <v>69371.31</v>
      </c>
      <c r="G24" s="15">
        <v>69371.31</v>
      </c>
      <c r="H24" s="15">
        <f t="shared" si="1"/>
        <v>88055.260000000009</v>
      </c>
    </row>
    <row r="25" spans="1:8" x14ac:dyDescent="0.2">
      <c r="A25" s="49">
        <v>3200</v>
      </c>
      <c r="B25" s="11" t="s">
        <v>91</v>
      </c>
      <c r="C25" s="15">
        <v>31000</v>
      </c>
      <c r="D25" s="15">
        <v>22798.639999999999</v>
      </c>
      <c r="E25" s="15">
        <f t="shared" si="0"/>
        <v>53798.64</v>
      </c>
      <c r="F25" s="15">
        <v>22798.639999999999</v>
      </c>
      <c r="G25" s="15">
        <v>22798.639999999999</v>
      </c>
      <c r="H25" s="15">
        <f t="shared" si="1"/>
        <v>31000</v>
      </c>
    </row>
    <row r="26" spans="1:8" x14ac:dyDescent="0.2">
      <c r="A26" s="49">
        <v>3300</v>
      </c>
      <c r="B26" s="11" t="s">
        <v>92</v>
      </c>
      <c r="C26" s="15">
        <v>766500</v>
      </c>
      <c r="D26" s="15">
        <v>603873.07999999996</v>
      </c>
      <c r="E26" s="15">
        <f t="shared" si="0"/>
        <v>1370373.08</v>
      </c>
      <c r="F26" s="15">
        <v>1119286.0900000001</v>
      </c>
      <c r="G26" s="15">
        <v>1119286.0900000001</v>
      </c>
      <c r="H26" s="15">
        <f t="shared" si="1"/>
        <v>251086.99</v>
      </c>
    </row>
    <row r="27" spans="1:8" x14ac:dyDescent="0.2">
      <c r="A27" s="49">
        <v>3400</v>
      </c>
      <c r="B27" s="11" t="s">
        <v>93</v>
      </c>
      <c r="C27" s="15">
        <v>69762.149999999994</v>
      </c>
      <c r="D27" s="15">
        <v>0</v>
      </c>
      <c r="E27" s="15">
        <f t="shared" si="0"/>
        <v>69762.149999999994</v>
      </c>
      <c r="F27" s="15">
        <v>26874.79</v>
      </c>
      <c r="G27" s="15">
        <v>26874.79</v>
      </c>
      <c r="H27" s="15">
        <f t="shared" si="1"/>
        <v>42887.359999999993</v>
      </c>
    </row>
    <row r="28" spans="1:8" x14ac:dyDescent="0.2">
      <c r="A28" s="49">
        <v>3500</v>
      </c>
      <c r="B28" s="11" t="s">
        <v>94</v>
      </c>
      <c r="C28" s="15">
        <v>50000</v>
      </c>
      <c r="D28" s="15">
        <v>48000</v>
      </c>
      <c r="E28" s="15">
        <f t="shared" si="0"/>
        <v>98000</v>
      </c>
      <c r="F28" s="15">
        <v>5419</v>
      </c>
      <c r="G28" s="15">
        <v>5419</v>
      </c>
      <c r="H28" s="15">
        <f t="shared" si="1"/>
        <v>92581</v>
      </c>
    </row>
    <row r="29" spans="1:8" x14ac:dyDescent="0.2">
      <c r="A29" s="49">
        <v>3600</v>
      </c>
      <c r="B29" s="11" t="s">
        <v>95</v>
      </c>
      <c r="C29" s="15">
        <v>0</v>
      </c>
      <c r="D29" s="15">
        <v>3387.2</v>
      </c>
      <c r="E29" s="15">
        <f t="shared" si="0"/>
        <v>3387.2</v>
      </c>
      <c r="F29" s="15">
        <v>3387.2</v>
      </c>
      <c r="G29" s="15">
        <v>3387.2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53500</v>
      </c>
      <c r="D30" s="15">
        <v>6080</v>
      </c>
      <c r="E30" s="15">
        <f t="shared" si="0"/>
        <v>59580</v>
      </c>
      <c r="F30" s="15">
        <v>16433.37</v>
      </c>
      <c r="G30" s="15">
        <v>16433.37</v>
      </c>
      <c r="H30" s="15">
        <f t="shared" si="1"/>
        <v>43146.630000000005</v>
      </c>
    </row>
    <row r="31" spans="1:8" x14ac:dyDescent="0.2">
      <c r="A31" s="49">
        <v>3800</v>
      </c>
      <c r="B31" s="11" t="s">
        <v>97</v>
      </c>
      <c r="C31" s="15">
        <v>95000</v>
      </c>
      <c r="D31" s="15">
        <v>52800</v>
      </c>
      <c r="E31" s="15">
        <f t="shared" si="0"/>
        <v>147800</v>
      </c>
      <c r="F31" s="15">
        <v>89959.77</v>
      </c>
      <c r="G31" s="15">
        <v>89959.77</v>
      </c>
      <c r="H31" s="15">
        <f t="shared" si="1"/>
        <v>57840.229999999996</v>
      </c>
    </row>
    <row r="32" spans="1:8" x14ac:dyDescent="0.2">
      <c r="A32" s="49">
        <v>3900</v>
      </c>
      <c r="B32" s="11" t="s">
        <v>19</v>
      </c>
      <c r="C32" s="15">
        <v>88289.25</v>
      </c>
      <c r="D32" s="15">
        <v>3080.12</v>
      </c>
      <c r="E32" s="15">
        <f t="shared" si="0"/>
        <v>91369.37</v>
      </c>
      <c r="F32" s="15">
        <v>46644</v>
      </c>
      <c r="G32" s="15">
        <v>46644</v>
      </c>
      <c r="H32" s="15">
        <f t="shared" si="1"/>
        <v>44725.369999999995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190498.09</v>
      </c>
      <c r="E43" s="15">
        <f t="shared" si="0"/>
        <v>190498.09</v>
      </c>
      <c r="F43" s="15">
        <f>SUM(F44:F52)</f>
        <v>77429</v>
      </c>
      <c r="G43" s="15">
        <f>SUM(G44:G52)</f>
        <v>77429</v>
      </c>
      <c r="H43" s="15">
        <f t="shared" si="1"/>
        <v>113069.09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137929.09</v>
      </c>
      <c r="E44" s="15">
        <f t="shared" si="0"/>
        <v>137929.09</v>
      </c>
      <c r="F44" s="15">
        <v>24860</v>
      </c>
      <c r="G44" s="15">
        <v>24860</v>
      </c>
      <c r="H44" s="15">
        <f t="shared" si="1"/>
        <v>113069.09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52569</v>
      </c>
      <c r="E49" s="15">
        <f t="shared" si="0"/>
        <v>52569</v>
      </c>
      <c r="F49" s="15">
        <v>52569</v>
      </c>
      <c r="G49" s="15">
        <v>52569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4903585.8</v>
      </c>
      <c r="D77" s="17">
        <f t="shared" si="4"/>
        <v>1910770.47</v>
      </c>
      <c r="E77" s="17">
        <f t="shared" si="4"/>
        <v>6814356.2699999996</v>
      </c>
      <c r="F77" s="17">
        <f t="shared" si="4"/>
        <v>3569613.5300000003</v>
      </c>
      <c r="G77" s="17">
        <f t="shared" si="4"/>
        <v>3569613.5300000003</v>
      </c>
      <c r="H77" s="17">
        <f t="shared" si="4"/>
        <v>3244742.7399999993</v>
      </c>
    </row>
    <row r="78" spans="1:8" ht="12.75" customHeight="1" x14ac:dyDescent="0.2">
      <c r="A78" s="63" t="s">
        <v>141</v>
      </c>
      <c r="B78" s="63"/>
      <c r="C78" s="63"/>
      <c r="D78" s="63"/>
      <c r="E78" s="63"/>
      <c r="F78" s="63"/>
      <c r="G78" s="63"/>
      <c r="H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H7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rowBreaks count="1" manualBreakCount="1">
    <brk id="5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view="pageBreakPreview" zoomScale="90" zoomScaleNormal="100" zoomScaleSheetLayoutView="9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3.83203125" style="1" customWidth="1"/>
    <col min="10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4903585.8</v>
      </c>
      <c r="D6" s="50">
        <v>1720272.38</v>
      </c>
      <c r="E6" s="50">
        <f>C6+D6</f>
        <v>6623858.1799999997</v>
      </c>
      <c r="F6" s="50">
        <v>3492184.53</v>
      </c>
      <c r="G6" s="50">
        <v>3492184.53</v>
      </c>
      <c r="H6" s="50">
        <f>E6-F6</f>
        <v>3131673.65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190498.09</v>
      </c>
      <c r="E8" s="50">
        <f>C8+D8</f>
        <v>190498.09</v>
      </c>
      <c r="F8" s="50">
        <v>77429</v>
      </c>
      <c r="G8" s="50">
        <v>77429</v>
      </c>
      <c r="H8" s="50">
        <f>E8-F8</f>
        <v>113069.09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4903585.8</v>
      </c>
      <c r="D16" s="17">
        <f>SUM(D6+D8+D10+D12+D14)</f>
        <v>1910770.47</v>
      </c>
      <c r="E16" s="17">
        <f>SUM(E6+E8+E10+E12+E14)</f>
        <v>6814356.2699999996</v>
      </c>
      <c r="F16" s="17">
        <f t="shared" ref="F16:H16" si="0">SUM(F6+F8+F10+F12+F14)</f>
        <v>3569613.53</v>
      </c>
      <c r="G16" s="17">
        <f t="shared" si="0"/>
        <v>3569613.53</v>
      </c>
      <c r="H16" s="17">
        <f t="shared" si="0"/>
        <v>3244742.7399999998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view="pageBreakPreview" topLeftCell="A40" zoomScale="90" zoomScaleNormal="100" zoomScaleSheetLayoutView="9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9" width="3.83203125" style="1" customWidth="1"/>
    <col min="10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4903585.8</v>
      </c>
      <c r="D7" s="15">
        <v>1910770.47</v>
      </c>
      <c r="E7" s="15">
        <f>C7+D7</f>
        <v>6814356.2699999996</v>
      </c>
      <c r="F7" s="15">
        <v>3569613.53</v>
      </c>
      <c r="G7" s="15">
        <v>3569613.53</v>
      </c>
      <c r="H7" s="15">
        <f>E7-F7</f>
        <v>3244742.7399999998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4903585.8</v>
      </c>
      <c r="D16" s="23">
        <f t="shared" si="2"/>
        <v>1910770.47</v>
      </c>
      <c r="E16" s="23">
        <f t="shared" si="2"/>
        <v>6814356.2699999996</v>
      </c>
      <c r="F16" s="23">
        <f t="shared" si="2"/>
        <v>3569613.53</v>
      </c>
      <c r="G16" s="23">
        <f t="shared" si="2"/>
        <v>3569613.53</v>
      </c>
      <c r="H16" s="23">
        <f t="shared" si="2"/>
        <v>3244742.7399999998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view="pageBreakPreview" zoomScale="90" zoomScaleNormal="100" zoomScaleSheetLayoutView="90" workbookViewId="0">
      <selection activeCell="I2" sqref="I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9" width="3.6640625" style="3" customWidth="1"/>
    <col min="10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4903585.8</v>
      </c>
      <c r="D6" s="15">
        <f t="shared" si="0"/>
        <v>1910770.47</v>
      </c>
      <c r="E6" s="15">
        <f t="shared" si="0"/>
        <v>6814356.2699999996</v>
      </c>
      <c r="F6" s="15">
        <f t="shared" si="0"/>
        <v>3569613.53</v>
      </c>
      <c r="G6" s="15">
        <f t="shared" si="0"/>
        <v>3569613.53</v>
      </c>
      <c r="H6" s="15">
        <f t="shared" si="0"/>
        <v>3244742.7399999998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4903585.8</v>
      </c>
      <c r="D9" s="15">
        <v>1910770.47</v>
      </c>
      <c r="E9" s="15">
        <f t="shared" si="1"/>
        <v>6814356.2699999996</v>
      </c>
      <c r="F9" s="15">
        <v>3569613.53</v>
      </c>
      <c r="G9" s="15">
        <v>3569613.53</v>
      </c>
      <c r="H9" s="15">
        <f t="shared" si="2"/>
        <v>3244742.7399999998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4903585.8</v>
      </c>
      <c r="D42" s="23">
        <f t="shared" si="12"/>
        <v>1910770.47</v>
      </c>
      <c r="E42" s="23">
        <f t="shared" si="12"/>
        <v>6814356.2699999996</v>
      </c>
      <c r="F42" s="23">
        <f t="shared" si="12"/>
        <v>3569613.53</v>
      </c>
      <c r="G42" s="23">
        <f t="shared" si="12"/>
        <v>3569613.53</v>
      </c>
      <c r="H42" s="23">
        <f t="shared" si="12"/>
        <v>3244742.7399999998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2018-03-08T21:21:25Z</cp:lastPrinted>
  <dcterms:created xsi:type="dcterms:W3CDTF">2014-02-10T03:37:14Z</dcterms:created>
  <dcterms:modified xsi:type="dcterms:W3CDTF">2021-10-14T16:24:13Z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