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3_2022\3ER_INF_FIN_TRIM_2022\"/>
    </mc:Choice>
  </mc:AlternateContent>
  <xr:revisionPtr revIDLastSave="0" documentId="13_ncr:1_{EDA3E7B1-3F18-4EF7-AB2F-AF97C5651893}" xr6:coauthVersionLast="45" xr6:coauthVersionMax="45" xr10:uidLastSave="{00000000-0000-0000-0000-000000000000}"/>
  <bookViews>
    <workbookView xWindow="-120" yWindow="-120" windowWidth="20730" windowHeight="1116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0">'Notas a los Edos Financieros'!$A$1:$E$59</definedName>
    <definedName name="_xlnm.Print_Area" localSheetId="3">VHP!$A$1:$E$40</definedName>
  </definedNames>
  <calcPr calcId="191029"/>
</workbook>
</file>

<file path=xl/calcChain.xml><?xml version="1.0" encoding="utf-8"?>
<calcChain xmlns="http://schemas.openxmlformats.org/spreadsheetml/2006/main">
  <c r="C10" i="64" l="1"/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6" i="62"/>
  <c r="D95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6" i="62" l="1"/>
  <c r="C95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D100" i="60" s="1"/>
  <c r="C58" i="60"/>
  <c r="D63" i="62"/>
  <c r="D48" i="62" s="1"/>
  <c r="D126" i="62" s="1"/>
  <c r="C43" i="62"/>
  <c r="C73" i="60"/>
  <c r="D99" i="60" l="1"/>
  <c r="C146" i="59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<sst xmlns="http://schemas.openxmlformats.org/spreadsheetml/2006/main" count="816" uniqueCount="585">
  <si>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</si>
  <si>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</si>
  <si>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</si>
  <si>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</si>
  <si>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</si>
  <si>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</si>
  <si>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</si>
  <si>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</si>
  <si>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</si>
  <si>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</si>
  <si>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</si>
  <si>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</si>
  <si>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</si>
  <si>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</si>
  <si>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</si>
  <si>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</si>
  <si>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</si>
  <si>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</si>
  <si>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</si>
  <si>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</si>
  <si>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</si>
  <si>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</si>
  <si>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</si>
  <si>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</si>
  <si>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</si>
  <si>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</si>
  <si>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</si>
  <si>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</si>
  <si>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</si>
  <si>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</si>
  <si>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</si>
  <si>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</si>
  <si>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</si>
  <si>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</si>
  <si>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</si>
  <si>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</si>
  <si>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</si>
  <si>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</si>
  <si>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</si>
  <si>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</si>
  <si>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</si>
  <si>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</si>
  <si>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</si>
  <si>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</si>
  <si>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</si>
  <si>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</si>
  <si>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</si>
  <si>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</si>
  <si>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</si>
  <si>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</si>
  <si>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</si>
  <si>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</si>
  <si>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</si>
  <si>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</si>
  <si>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</si>
  <si>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</si>
  <si>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</si>
  <si>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</si>
  <si>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</si>
  <si>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</si>
  <si>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</si>
  <si>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</si>
  <si>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</si>
  <si>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</si>
  <si>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</si>
  <si>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</si>
  <si>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</si>
  <si>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</si>
  <si>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</si>
  <si>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</si>
  <si>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</si>
  <si>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</si>
  <si>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</si>
  <si>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</si>
  <si>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</si>
  <si>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</si>
  <si>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</si>
  <si>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</si>
  <si>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</si>
  <si>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</si>
  <si>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</si>
  <si>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</si>
  <si>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</si>
  <si>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</si>
  <si>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</si>
  <si>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</si>
  <si>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</si>
  <si>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</si>
  <si>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</si>
  <si>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</si>
  <si>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</si>
  <si>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</si>
  <si>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</si>
  <si>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</si>
  <si>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</si>
  <si>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</si>
  <si>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</si>
  <si>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</si>
  <si>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</si>
  <si>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</si>
  <si>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</si>
  <si>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</si>
  <si>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</si>
  <si>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</si>
  <si>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</si>
  <si>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</si>
  <si>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</si>
  <si>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</si>
  <si>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</si>
  <si>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</si>
  <si>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</si>
  <si>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</si>
  <si>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</si>
  <si>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</si>
  <si>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</si>
  <si>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</si>
  <si>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</si>
  <si>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</si>
  <si>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</si>
  <si>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</si>
  <si>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</si>
  <si>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</si>
  <si>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</si>
  <si>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</si>
  <si>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</si>
  <si>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</si>
  <si>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</si>
  <si>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</si>
  <si>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</si>
  <si>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</si>
  <si>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</si>
  <si>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</si>
  <si>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</si>
  <si>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</si>
  <si>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</si>
  <si>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</si>
  <si>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</si>
  <si>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</si>
  <si>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</si>
  <si>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</si>
  <si>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</si>
  <si>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</si>
  <si>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</si>
  <si>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</si>
  <si>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</si>
  <si>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</si>
  <si>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</si>
  <si>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</si>
  <si>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</si>
  <si>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</si>
  <si>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</si>
  <si>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</si>
  <si>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</si>
  <si>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</si>
  <si>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</si>
  <si>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</si>
  <si>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</si>
  <si>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</si>
  <si>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</si>
  <si>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</si>
  <si>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</si>
  <si>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</si>
  <si>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</si>
  <si>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</si>
  <si>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</si>
  <si>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</si>
  <si>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</si>
  <si>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</si>
  <si>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</si>
  <si>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</si>
  <si>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</si>
  <si>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</si>
  <si>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</si>
  <si>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</si>
  <si>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</si>
  <si>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</si>
  <si>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</si>
  <si>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</si>
  <si>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</si>
  <si>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</si>
  <si>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</si>
  <si>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</si>
  <si>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</si>
  <si>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</si>
  <si>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</si>
  <si>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</si>
  <si>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</si>
  <si>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</si>
  <si>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</si>
  <si>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</si>
  <si>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</si>
  <si>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</si>
  <si>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</si>
  <si>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</si>
  <si>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</si>
  <si>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</si>
  <si>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</si>
  <si>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</si>
  <si>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</si>
  <si>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</si>
  <si>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</si>
  <si>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</si>
  <si>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</si>
  <si>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</si>
  <si>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</si>
  <si>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</si>
  <si>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</si>
  <si>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</si>
  <si>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</si>
  <si>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</si>
  <si>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</si>
  <si>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</si>
  <si>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</si>
  <si>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</si>
  <si>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</si>
  <si>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</si>
  <si>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</si>
  <si>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</si>
  <si>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</si>
  <si>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</si>
  <si>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</si>
  <si>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</si>
  <si>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</si>
  <si>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</si>
  <si>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</si>
  <si>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</si>
  <si>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</si>
  <si>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</si>
  <si>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</si>
  <si>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</si>
  <si>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</si>
  <si>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</si>
  <si>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</si>
  <si>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</si>
  <si>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</si>
  <si>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</si>
  <si>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</si>
  <si>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</si>
  <si>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</si>
  <si>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</si>
  <si>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</si>
  <si>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</si>
  <si>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</si>
  <si>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</si>
  <si>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</si>
  <si>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</si>
  <si>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</si>
  <si>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</si>
  <si>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</si>
  <si>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</si>
  <si>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</si>
  <si>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</si>
  <si>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</si>
  <si>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</si>
  <si>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</si>
  <si>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</si>
  <si>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</si>
  <si>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</si>
  <si>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</si>
  <si>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</si>
  <si>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</si>
  <si>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</si>
  <si>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</si>
  <si>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</si>
  <si>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</si>
  <si>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</si>
  <si>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</si>
  <si>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</si>
  <si>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</si>
  <si>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</si>
  <si>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</si>
  <si>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</si>
  <si>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</si>
  <si>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</si>
  <si>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</si>
  <si>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</si>
  <si>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</si>
  <si>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</si>
  <si>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</si>
  <si>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</si>
  <si>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</si>
  <si>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</si>
  <si>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</si>
  <si>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</si>
  <si>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</si>
  <si>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</si>
  <si>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</si>
  <si>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</si>
  <si>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</si>
  <si>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</si>
  <si>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</si>
  <si>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</si>
  <si>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</si>
  <si>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</si>
  <si>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</si>
  <si>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</si>
  <si>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</si>
  <si>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</si>
  <si>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</si>
  <si>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</si>
  <si>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</si>
  <si>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</si>
  <si>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</si>
  <si>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</si>
  <si>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</si>
  <si>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</si>
  <si>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</si>
  <si>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</si>
  <si>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</si>
  <si>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</si>
  <si>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</si>
  <si>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</si>
  <si>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</si>
  <si>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</si>
  <si>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</si>
  <si>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</si>
  <si>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</si>
  <si>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</si>
  <si>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</si>
  <si>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</si>
  <si>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</si>
  <si>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</si>
  <si>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</si>
  <si>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</si>
  <si>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</si>
  <si>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</si>
  <si>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</si>
  <si>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</si>
  <si>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</si>
  <si>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</si>
  <si>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</si>
  <si>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</si>
  <si>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</si>
  <si>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</si>
  <si>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</si>
  <si>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</si>
  <si>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</si>
  <si>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</si>
  <si>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</si>
  <si>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</si>
  <si>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</si>
  <si>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</si>
  <si>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</si>
  <si>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</si>
  <si>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</si>
  <si>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</si>
  <si>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</si>
  <si>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</si>
  <si>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</si>
  <si>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</si>
  <si>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</si>
  <si>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</si>
  <si>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</si>
  <si>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</si>
  <si>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</si>
  <si>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</si>
  <si>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</si>
  <si>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</si>
  <si>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</si>
  <si>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</si>
  <si>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</si>
  <si>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</si>
  <si>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</si>
  <si>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</si>
  <si>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</si>
  <si>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</si>
  <si>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</si>
  <si>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</si>
  <si>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</si>
  <si>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</si>
  <si>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</si>
  <si>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</si>
  <si>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</si>
  <si>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</si>
  <si>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</si>
  <si>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</si>
  <si>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</si>
  <si>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</si>
  <si>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</si>
  <si>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</si>
  <si>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</si>
  <si>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</si>
  <si>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</si>
  <si>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</si>
  <si>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</si>
  <si>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</si>
  <si>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</si>
  <si>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</si>
  <si>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</si>
  <si>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</si>
  <si>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</si>
  <si>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</si>
  <si>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</si>
  <si>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</si>
  <si>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</si>
  <si>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</si>
  <si>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</si>
  <si>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</si>
  <si>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</si>
  <si>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</si>
  <si>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</si>
  <si>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</si>
  <si>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</si>
  <si>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</si>
  <si>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</si>
  <si>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</si>
  <si>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</si>
  <si>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</si>
  <si>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</si>
  <si>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</si>
  <si>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</si>
  <si>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</si>
  <si>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</si>
  <si>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</si>
  <si>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</si>
  <si>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</si>
  <si>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</si>
  <si>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</si>
  <si>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</si>
  <si>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</si>
  <si>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</si>
  <si>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</si>
  <si>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</si>
  <si>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</si>
  <si>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</si>
  <si>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</si>
  <si>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</si>
  <si>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</si>
  <si>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</si>
  <si>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</si>
  <si>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</si>
  <si>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</si>
  <si>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</si>
  <si>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</si>
  <si>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</si>
  <si>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</si>
  <si>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</si>
  <si>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</si>
  <si>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</si>
  <si>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</si>
  <si>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</si>
  <si>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</si>
  <si>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</si>
  <si>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</si>
  <si>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</si>
  <si>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</si>
  <si>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</si>
  <si>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</si>
  <si>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</si>
  <si>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</si>
  <si>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</si>
  <si>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</si>
  <si>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</si>
  <si>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</si>
  <si>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</si>
  <si>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</si>
  <si>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</si>
  <si>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</si>
  <si>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</si>
  <si>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</si>
  <si>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</si>
  <si>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</si>
  <si>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</si>
  <si>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</si>
  <si>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</si>
  <si>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</si>
  <si>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</si>
  <si>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</si>
  <si>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</si>
  <si>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</si>
  <si>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</si>
  <si>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</si>
  <si>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</si>
  <si>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</si>
  <si>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</si>
  <si>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</si>
  <si>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</si>
  <si>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</si>
  <si>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</si>
  <si>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</si>
  <si>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</si>
  <si>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</si>
  <si>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</si>
  <si>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</si>
  <si>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</si>
  <si>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</si>
  <si>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</si>
  <si>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</si>
  <si>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</si>
  <si>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</si>
  <si>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</si>
  <si>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</si>
  <si>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</si>
  <si>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</si>
  <si>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</si>
  <si>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</si>
  <si>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</si>
  <si>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</si>
  <si>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</si>
  <si>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</si>
  <si>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</si>
  <si>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</si>
  <si>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</si>
  <si>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</si>
  <si>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</si>
  <si>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</si>
  <si>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</si>
  <si>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</si>
  <si>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</si>
  <si>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</si>
  <si>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</si>
  <si>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</si>
  <si>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</si>
  <si>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</si>
  <si>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</si>
  <si>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</si>
  <si>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</si>
  <si>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</si>
  <si>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</si>
  <si>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</si>
  <si>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</si>
  <si>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</si>
  <si>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</si>
  <si>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</si>
  <si>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</si>
  <si>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</si>
  <si>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</si>
  <si>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</si>
  <si>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</si>
  <si>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</si>
  <si>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</si>
  <si>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</si>
  <si>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</si>
  <si>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</si>
  <si>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</si>
  <si>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</si>
  <si>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</si>
  <si>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</si>
  <si>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</si>
  <si>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</si>
  <si>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</si>
  <si>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</si>
  <si>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</si>
  <si>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</si>
  <si>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</si>
  <si>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</si>
  <si>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</si>
  <si>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</si>
  <si>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</si>
  <si>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</si>
  <si>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</si>
  <si>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</si>
  <si>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</si>
  <si>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</si>
  <si>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</si>
  <si>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</si>
  <si>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</si>
  <si>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</si>
  <si>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</si>
  <si>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</si>
  <si>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</si>
  <si>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</si>
  <si>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</si>
  <si>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</si>
  <si>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</si>
  <si>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</si>
  <si>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</si>
  <si>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</si>
  <si>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</si>
  <si>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</si>
  <si>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</si>
  <si>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</si>
  <si>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</si>
  <si>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</si>
  <si>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</si>
  <si>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</si>
  <si>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</si>
  <si>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</si>
  <si>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</si>
  <si>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</si>
  <si>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</si>
  <si>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</si>
  <si>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</si>
  <si>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Planeación de San Miguel de Allende, Gto.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</si>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</sst>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" fontId="5" fillId="0" borderId="0" xfId="1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5" fillId="0" borderId="0" xfId="10" applyFont="1" applyAlignment="1">
      <alignment horizontal="left" wrapText="1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4</xdr:col>
      <xdr:colOff>619125</xdr:colOff>
      <xdr:row>55</xdr:row>
      <xdr:rowOff>19050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BCBF494-CDE9-4EC8-939C-DB5F7184BE7B}"/>
            </a:ext>
          </a:extLst>
        </xdr:cNvPr>
        <xdr:cNvGrpSpPr/>
      </xdr:nvGrpSpPr>
      <xdr:grpSpPr>
        <a:xfrm>
          <a:off x="981075" y="6724650"/>
          <a:ext cx="6934200" cy="1590675"/>
          <a:chOff x="-260689" y="8021144"/>
          <a:chExt cx="5887502" cy="1284659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63994931-654C-4120-B51B-B462E7128C73}"/>
              </a:ext>
            </a:extLst>
          </xdr:cNvPr>
          <xdr:cNvSpPr txBox="1"/>
        </xdr:nvSpPr>
        <xdr:spPr>
          <a:xfrm>
            <a:off x="2708467" y="8021144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 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FC19291-A694-406C-97B3-1C0C6822E2ED}"/>
              </a:ext>
            </a:extLst>
          </xdr:cNvPr>
          <xdr:cNvSpPr txBox="1"/>
        </xdr:nvSpPr>
        <xdr:spPr>
          <a:xfrm>
            <a:off x="-260689" y="8027322"/>
            <a:ext cx="2429048" cy="12784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2809875</xdr:colOff>
      <xdr:row>148</xdr:row>
      <xdr:rowOff>130970</xdr:rowOff>
    </xdr:from>
    <xdr:to>
      <xdr:col>6</xdr:col>
      <xdr:colOff>1037342</xdr:colOff>
      <xdr:row>160</xdr:row>
      <xdr:rowOff>55034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767A8B7-95EF-48D6-BC7D-B7B9A672592A}"/>
            </a:ext>
          </a:extLst>
        </xdr:cNvPr>
        <xdr:cNvGrpSpPr/>
      </xdr:nvGrpSpPr>
      <xdr:grpSpPr>
        <a:xfrm>
          <a:off x="3476625" y="21562220"/>
          <a:ext cx="8288248" cy="1638564"/>
          <a:chOff x="-260689" y="8021144"/>
          <a:chExt cx="5887502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2BD404D-ECDA-44D3-B9FB-1B4081AA57F3}"/>
              </a:ext>
            </a:extLst>
          </xdr:cNvPr>
          <xdr:cNvSpPr txBox="1"/>
        </xdr:nvSpPr>
        <xdr:spPr>
          <a:xfrm>
            <a:off x="2708467" y="8021144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            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72C5AEC-4D4A-4DBF-8F3B-D342203B9101}"/>
              </a:ext>
            </a:extLst>
          </xdr:cNvPr>
          <xdr:cNvSpPr txBox="1"/>
        </xdr:nvSpPr>
        <xdr:spPr>
          <a:xfrm>
            <a:off x="-260689" y="8027322"/>
            <a:ext cx="2429048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215</xdr:row>
      <xdr:rowOff>114300</xdr:rowOff>
    </xdr:from>
    <xdr:to>
      <xdr:col>3</xdr:col>
      <xdr:colOff>357996</xdr:colOff>
      <xdr:row>225</xdr:row>
      <xdr:rowOff>34546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B0329EA-82CE-4DDC-A477-AD2A13FA6A33}"/>
            </a:ext>
          </a:extLst>
        </xdr:cNvPr>
        <xdr:cNvGrpSpPr/>
      </xdr:nvGrpSpPr>
      <xdr:grpSpPr>
        <a:xfrm>
          <a:off x="714375" y="34192633"/>
          <a:ext cx="6893204" cy="1401913"/>
          <a:chOff x="-260689" y="8021144"/>
          <a:chExt cx="5887502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693EBECF-EA8C-4684-9398-2E62451B45F3}"/>
              </a:ext>
            </a:extLst>
          </xdr:cNvPr>
          <xdr:cNvSpPr txBox="1"/>
        </xdr:nvSpPr>
        <xdr:spPr>
          <a:xfrm>
            <a:off x="2708467" y="8021144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E0DDA13-8DD8-4170-B1CC-BFA8877D364B}"/>
              </a:ext>
            </a:extLst>
          </xdr:cNvPr>
          <xdr:cNvSpPr txBox="1"/>
        </xdr:nvSpPr>
        <xdr:spPr>
          <a:xfrm>
            <a:off x="-260689" y="8027322"/>
            <a:ext cx="2429048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26</xdr:row>
      <xdr:rowOff>123825</xdr:rowOff>
    </xdr:from>
    <xdr:to>
      <xdr:col>4</xdr:col>
      <xdr:colOff>406160</xdr:colOff>
      <xdr:row>39</xdr:row>
      <xdr:rowOff>38100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AFD5CEB-61C3-400F-98AB-F55233033E1B}"/>
            </a:ext>
          </a:extLst>
        </xdr:cNvPr>
        <xdr:cNvGrpSpPr/>
      </xdr:nvGrpSpPr>
      <xdr:grpSpPr>
        <a:xfrm>
          <a:off x="371475" y="4124325"/>
          <a:ext cx="6549785" cy="1771650"/>
          <a:chOff x="-260689" y="8021144"/>
          <a:chExt cx="5887502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F03CF2F-7305-4970-A3BF-2387A082EE4C}"/>
              </a:ext>
            </a:extLst>
          </xdr:cNvPr>
          <xdr:cNvSpPr txBox="1"/>
        </xdr:nvSpPr>
        <xdr:spPr>
          <a:xfrm>
            <a:off x="2708467" y="8021144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A30CF66-A09D-45F4-870B-976F5ECF32B3}"/>
              </a:ext>
            </a:extLst>
          </xdr:cNvPr>
          <xdr:cNvSpPr txBox="1"/>
        </xdr:nvSpPr>
        <xdr:spPr>
          <a:xfrm>
            <a:off x="-260689" y="8027322"/>
            <a:ext cx="2429048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127</xdr:row>
      <xdr:rowOff>28575</xdr:rowOff>
    </xdr:from>
    <xdr:to>
      <xdr:col>3</xdr:col>
      <xdr:colOff>1082435</xdr:colOff>
      <xdr:row>139</xdr:row>
      <xdr:rowOff>42333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74ACFB2-6F0F-45A7-9392-A70A1357439F}"/>
            </a:ext>
          </a:extLst>
        </xdr:cNvPr>
        <xdr:cNvGrpSpPr/>
      </xdr:nvGrpSpPr>
      <xdr:grpSpPr>
        <a:xfrm>
          <a:off x="95250" y="19131492"/>
          <a:ext cx="6903268" cy="1791758"/>
          <a:chOff x="-260689" y="8021144"/>
          <a:chExt cx="5887502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B1BF4C8C-47AF-4180-9ECD-387342BF036F}"/>
              </a:ext>
            </a:extLst>
          </xdr:cNvPr>
          <xdr:cNvSpPr txBox="1"/>
        </xdr:nvSpPr>
        <xdr:spPr>
          <a:xfrm>
            <a:off x="2708467" y="8021144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 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6ABF344-58A5-466B-A3F0-8FD5957FFB15}"/>
              </a:ext>
            </a:extLst>
          </xdr:cNvPr>
          <xdr:cNvSpPr txBox="1"/>
        </xdr:nvSpPr>
        <xdr:spPr>
          <a:xfrm>
            <a:off x="-260689" y="8027322"/>
            <a:ext cx="2429048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123825</xdr:rowOff>
    </xdr:from>
    <xdr:to>
      <xdr:col>3</xdr:col>
      <xdr:colOff>129935</xdr:colOff>
      <xdr:row>31</xdr:row>
      <xdr:rowOff>35086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B2557B3-64FE-481C-A440-98BA46468503}"/>
            </a:ext>
          </a:extLst>
        </xdr:cNvPr>
        <xdr:cNvGrpSpPr/>
      </xdr:nvGrpSpPr>
      <xdr:grpSpPr>
        <a:xfrm>
          <a:off x="114300" y="3467100"/>
          <a:ext cx="5625860" cy="1530511"/>
          <a:chOff x="-260689" y="8021144"/>
          <a:chExt cx="5887502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80FAD41C-D6B0-45FA-A554-3827BEE02DFC}"/>
              </a:ext>
            </a:extLst>
          </xdr:cNvPr>
          <xdr:cNvSpPr txBox="1"/>
        </xdr:nvSpPr>
        <xdr:spPr>
          <a:xfrm>
            <a:off x="2241274" y="8021144"/>
            <a:ext cx="3385539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9AB10DB-D04B-4B15-8256-DA6405695BBC}"/>
              </a:ext>
            </a:extLst>
          </xdr:cNvPr>
          <xdr:cNvSpPr txBox="1"/>
        </xdr:nvSpPr>
        <xdr:spPr>
          <a:xfrm>
            <a:off x="-260689" y="8027322"/>
            <a:ext cx="2731226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40</xdr:row>
      <xdr:rowOff>47625</xdr:rowOff>
    </xdr:from>
    <xdr:to>
      <xdr:col>3</xdr:col>
      <xdr:colOff>9525</xdr:colOff>
      <xdr:row>49</xdr:row>
      <xdr:rowOff>101761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AF55724-0BEC-4514-8C6A-27E35A246D91}"/>
            </a:ext>
          </a:extLst>
        </xdr:cNvPr>
        <xdr:cNvGrpSpPr/>
      </xdr:nvGrpSpPr>
      <xdr:grpSpPr>
        <a:xfrm>
          <a:off x="57150" y="6048375"/>
          <a:ext cx="5524500" cy="1587661"/>
          <a:chOff x="-613753" y="8021144"/>
          <a:chExt cx="5850769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8F79EF2-AF9F-4DA2-9458-E25B7DBE3304}"/>
              </a:ext>
            </a:extLst>
          </xdr:cNvPr>
          <xdr:cNvSpPr txBox="1"/>
        </xdr:nvSpPr>
        <xdr:spPr>
          <a:xfrm>
            <a:off x="1948480" y="8021144"/>
            <a:ext cx="328853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9CC478F-4E17-4046-8958-CFE3D6220490}"/>
              </a:ext>
            </a:extLst>
          </xdr:cNvPr>
          <xdr:cNvSpPr txBox="1"/>
        </xdr:nvSpPr>
        <xdr:spPr>
          <a:xfrm>
            <a:off x="-613753" y="8027322"/>
            <a:ext cx="278211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4247092</xdr:colOff>
      <xdr:row>46</xdr:row>
      <xdr:rowOff>122766</xdr:rowOff>
    </xdr:from>
    <xdr:to>
      <xdr:col>7</xdr:col>
      <xdr:colOff>214602</xdr:colOff>
      <xdr:row>59</xdr:row>
      <xdr:rowOff>63500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56DD898-3BD6-4A44-8018-22D8998441BA}"/>
            </a:ext>
          </a:extLst>
        </xdr:cNvPr>
        <xdr:cNvGrpSpPr/>
      </xdr:nvGrpSpPr>
      <xdr:grpSpPr>
        <a:xfrm>
          <a:off x="4913842" y="7224183"/>
          <a:ext cx="7524510" cy="1866900"/>
          <a:chOff x="-260689" y="8021144"/>
          <a:chExt cx="5887502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1EF3AD0-8D83-459E-85AA-1F7D0E8BC24F}"/>
              </a:ext>
            </a:extLst>
          </xdr:cNvPr>
          <xdr:cNvSpPr txBox="1"/>
        </xdr:nvSpPr>
        <xdr:spPr>
          <a:xfrm>
            <a:off x="2708467" y="8021144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     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7DAB8A6-3C01-4BCA-A70B-1417C7B93F84}"/>
              </a:ext>
            </a:extLst>
          </xdr:cNvPr>
          <xdr:cNvSpPr txBox="1"/>
        </xdr:nvSpPr>
        <xdr:spPr>
          <a:xfrm>
            <a:off x="-260689" y="8027322"/>
            <a:ext cx="2429048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view="pageBreakPreview" zoomScaleNormal="100" zoomScaleSheetLayoutView="100" workbookViewId="0">
      <pane ySplit="5" topLeftCell="A39" activePane="bottomLeft" state="frozen"/>
      <selection activeCell="A14" sqref="A14:B14"/>
      <selection pane="bottomLeft" activeCell="B58" sqref="B5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4" t="s">
        <v>583</v>
      </c>
      <c r="B1" s="134"/>
      <c r="C1" s="13"/>
      <c r="D1" s="10" t="s">
        <v>525</v>
      </c>
      <c r="E1" s="11">
        <v>2022</v>
      </c>
    </row>
    <row r="2" spans="1:5" ht="18.95" customHeight="1" x14ac:dyDescent="0.2">
      <c r="A2" s="135" t="s">
        <v>524</v>
      </c>
      <c r="B2" s="135"/>
      <c r="C2" s="32"/>
      <c r="D2" s="10" t="s">
        <v>526</v>
      </c>
      <c r="E2" s="13" t="s">
        <v>531</v>
      </c>
    </row>
    <row r="3" spans="1:5" ht="18.95" customHeight="1" x14ac:dyDescent="0.2">
      <c r="A3" s="136" t="s">
        <v>584</v>
      </c>
      <c r="B3" s="136"/>
      <c r="C3" s="13"/>
      <c r="D3" s="10" t="s">
        <v>527</v>
      </c>
      <c r="E3" s="11">
        <v>3</v>
      </c>
    </row>
    <row r="4" spans="1:5" s="89" customFormat="1" ht="18.95" customHeight="1" x14ac:dyDescent="0.2">
      <c r="A4" s="136" t="s">
        <v>546</v>
      </c>
      <c r="B4" s="136"/>
      <c r="C4" s="136"/>
      <c r="D4" s="136"/>
      <c r="E4" s="136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519</v>
      </c>
    </row>
    <row r="14" spans="1:5" x14ac:dyDescent="0.2">
      <c r="A14" s="41" t="s">
        <v>7</v>
      </c>
      <c r="B14" s="42" t="s">
        <v>520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521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0" t="s">
        <v>505</v>
      </c>
      <c r="B24" s="91" t="s">
        <v>239</v>
      </c>
    </row>
    <row r="25" spans="1:2" x14ac:dyDescent="0.2">
      <c r="A25" s="90" t="s">
        <v>506</v>
      </c>
      <c r="B25" s="91" t="s">
        <v>507</v>
      </c>
    </row>
    <row r="26" spans="1:2" s="89" customFormat="1" x14ac:dyDescent="0.2">
      <c r="A26" s="90" t="s">
        <v>508</v>
      </c>
      <c r="B26" s="91" t="s">
        <v>276</v>
      </c>
    </row>
    <row r="27" spans="1:2" x14ac:dyDescent="0.2">
      <c r="A27" s="90" t="s">
        <v>509</v>
      </c>
      <c r="B27" s="91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547</v>
      </c>
    </row>
    <row r="41" spans="1:2" ht="12" thickBot="1" x14ac:dyDescent="0.25">
      <c r="A41" s="8"/>
      <c r="B41" s="9"/>
    </row>
    <row r="44" spans="1:2" x14ac:dyDescent="0.2">
      <c r="B44" s="89" t="s">
        <v>548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view="pageBreakPreview" topLeftCell="A120" zoomScale="80" zoomScaleNormal="106" zoomScaleSheetLayoutView="80" workbookViewId="0">
      <selection activeCell="F136" sqref="F136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37" t="s">
        <v>583</v>
      </c>
      <c r="B1" s="138"/>
      <c r="C1" s="138"/>
      <c r="D1" s="138"/>
      <c r="E1" s="138"/>
      <c r="F1" s="138"/>
      <c r="G1" s="10" t="s">
        <v>528</v>
      </c>
      <c r="H1" s="21">
        <v>2022</v>
      </c>
    </row>
    <row r="2" spans="1:8" s="12" customFormat="1" ht="18.95" customHeight="1" x14ac:dyDescent="0.25">
      <c r="A2" s="137" t="s">
        <v>532</v>
      </c>
      <c r="B2" s="138"/>
      <c r="C2" s="138"/>
      <c r="D2" s="138"/>
      <c r="E2" s="138"/>
      <c r="F2" s="138"/>
      <c r="G2" s="10" t="s">
        <v>529</v>
      </c>
      <c r="H2" s="21" t="s">
        <v>531</v>
      </c>
    </row>
    <row r="3" spans="1:8" s="12" customFormat="1" ht="18.95" customHeight="1" x14ac:dyDescent="0.25">
      <c r="A3" s="137" t="s">
        <v>584</v>
      </c>
      <c r="B3" s="138"/>
      <c r="C3" s="138"/>
      <c r="D3" s="138"/>
      <c r="E3" s="138"/>
      <c r="F3" s="138"/>
      <c r="G3" s="10" t="s">
        <v>530</v>
      </c>
      <c r="H3" s="21">
        <v>3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72751.710000000006</v>
      </c>
      <c r="D15" s="20">
        <v>72751.710000000006</v>
      </c>
      <c r="E15" s="20">
        <v>72751.710000000006</v>
      </c>
      <c r="F15" s="20">
        <v>72751.710000000006</v>
      </c>
      <c r="G15" s="20">
        <v>72751.710000000006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3000</v>
      </c>
      <c r="D21" s="20">
        <v>3000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-71180.5</v>
      </c>
      <c r="D23" s="20">
        <v>-71180.5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98599.99</v>
      </c>
      <c r="D24" s="20">
        <v>98599.99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f>SUM(C55:C61)</f>
        <v>0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f>SUM(C63:C70)</f>
        <v>1468763</v>
      </c>
      <c r="D62" s="20">
        <f t="shared" ref="D62:E62" si="0">SUM(D63:D70)</f>
        <v>0</v>
      </c>
      <c r="E62" s="20">
        <f t="shared" si="0"/>
        <v>-503072.20999999996</v>
      </c>
    </row>
    <row r="63" spans="1:9" x14ac:dyDescent="0.2">
      <c r="A63" s="18">
        <v>1241</v>
      </c>
      <c r="B63" s="16" t="s">
        <v>172</v>
      </c>
      <c r="C63" s="20">
        <v>700320.71</v>
      </c>
      <c r="D63" s="20">
        <v>0</v>
      </c>
      <c r="E63" s="20">
        <v>-246496.72</v>
      </c>
    </row>
    <row r="64" spans="1:9" x14ac:dyDescent="0.2">
      <c r="A64" s="18">
        <v>1242</v>
      </c>
      <c r="B64" s="16" t="s">
        <v>173</v>
      </c>
      <c r="C64" s="20">
        <v>0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426289.99</v>
      </c>
      <c r="D66" s="20">
        <v>0</v>
      </c>
      <c r="E66" s="20">
        <v>-213145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342152.3</v>
      </c>
      <c r="D68" s="20">
        <v>0</v>
      </c>
      <c r="E68" s="20">
        <v>-43430.49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182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f>SUM(C91:C92)</f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522</v>
      </c>
      <c r="C96" s="20">
        <f>SUM(C97:C100)</f>
        <v>0</v>
      </c>
    </row>
    <row r="97" spans="1:8" x14ac:dyDescent="0.2">
      <c r="A97" s="18">
        <v>1191</v>
      </c>
      <c r="B97" s="16" t="s">
        <v>515</v>
      </c>
      <c r="C97" s="20">
        <v>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549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f>SUM(C104:C106)</f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6" t="s">
        <v>204</v>
      </c>
      <c r="C110" s="20">
        <f>SUM(C111:C119)</f>
        <v>53524.14</v>
      </c>
      <c r="D110" s="20">
        <f>SUM(D111:D119)</f>
        <v>53524.14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205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53524.14</v>
      </c>
      <c r="D117" s="20">
        <f t="shared" si="1"/>
        <v>53524.14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0</v>
      </c>
      <c r="D119" s="20">
        <f t="shared" si="1"/>
        <v>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f>SUM(C128:C133)</f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f>SUM(C135:C140)</f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0</v>
      </c>
    </row>
    <row r="146" spans="1:3" x14ac:dyDescent="0.2">
      <c r="A146" s="18">
        <v>2240</v>
      </c>
      <c r="B146" s="16" t="s">
        <v>234</v>
      </c>
      <c r="C146" s="20">
        <f>SUM(C147:C149)</f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x14ac:dyDescent="0.2">
      <c r="B151" s="16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1" fitToHeight="0" orientation="portrait" r:id="rId1"/>
  <rowBreaks count="1" manualBreakCount="1">
    <brk id="1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view="pageBreakPreview" topLeftCell="A193" zoomScale="90" zoomScaleNormal="100" zoomScaleSheetLayoutView="90" workbookViewId="0">
      <selection activeCell="B230" sqref="B230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35" t="s">
        <v>583</v>
      </c>
      <c r="B1" s="135"/>
      <c r="C1" s="135"/>
      <c r="D1" s="10" t="s">
        <v>528</v>
      </c>
      <c r="E1" s="21">
        <v>2022</v>
      </c>
    </row>
    <row r="2" spans="1:5" s="12" customFormat="1" ht="18.95" customHeight="1" x14ac:dyDescent="0.25">
      <c r="A2" s="135" t="s">
        <v>533</v>
      </c>
      <c r="B2" s="135"/>
      <c r="C2" s="135"/>
      <c r="D2" s="10" t="s">
        <v>529</v>
      </c>
      <c r="E2" s="21" t="s">
        <v>531</v>
      </c>
    </row>
    <row r="3" spans="1:5" s="12" customFormat="1" ht="18.95" customHeight="1" x14ac:dyDescent="0.25">
      <c r="A3" s="135" t="s">
        <v>584</v>
      </c>
      <c r="B3" s="135"/>
      <c r="C3" s="135"/>
      <c r="D3" s="10" t="s">
        <v>530</v>
      </c>
      <c r="E3" s="21">
        <v>3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92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f>SUM(C9+C19+C25+C28+C34+C37+C46)</f>
        <v>76765.27</v>
      </c>
      <c r="D8" s="88"/>
      <c r="E8" s="45"/>
    </row>
    <row r="9" spans="1:5" x14ac:dyDescent="0.2">
      <c r="A9" s="46">
        <v>4110</v>
      </c>
      <c r="B9" s="47" t="s">
        <v>240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427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249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254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429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256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430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431</v>
      </c>
      <c r="C34" s="51">
        <f>SUM(C35:C36)</f>
        <v>0</v>
      </c>
      <c r="D34" s="88"/>
      <c r="E34" s="45"/>
    </row>
    <row r="35" spans="1:5" x14ac:dyDescent="0.2">
      <c r="A35" s="46">
        <v>4151</v>
      </c>
      <c r="B35" s="47" t="s">
        <v>431</v>
      </c>
      <c r="C35" s="51">
        <v>0</v>
      </c>
      <c r="D35" s="88"/>
      <c r="E35" s="45"/>
    </row>
    <row r="36" spans="1:5" ht="22.5" x14ac:dyDescent="0.2">
      <c r="A36" s="46">
        <v>4154</v>
      </c>
      <c r="B36" s="48" t="s">
        <v>432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433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434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523</v>
      </c>
      <c r="C46" s="51">
        <f>SUM(C47:C54)</f>
        <v>76765.27</v>
      </c>
      <c r="D46" s="88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437</v>
      </c>
      <c r="C49" s="51">
        <v>76765.27</v>
      </c>
      <c r="D49" s="88"/>
      <c r="E49" s="45"/>
    </row>
    <row r="50" spans="1:5" ht="22.5" x14ac:dyDescent="0.2">
      <c r="A50" s="46">
        <v>4174</v>
      </c>
      <c r="B50" s="48" t="s">
        <v>438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439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440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441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442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3.75" x14ac:dyDescent="0.2">
      <c r="A58" s="46">
        <v>4200</v>
      </c>
      <c r="B58" s="48" t="s">
        <v>443</v>
      </c>
      <c r="C58" s="51">
        <f>+C59+C65</f>
        <v>6803577.5899999999</v>
      </c>
      <c r="D58" s="88"/>
      <c r="E58" s="45"/>
    </row>
    <row r="59" spans="1:5" ht="22.5" x14ac:dyDescent="0.2">
      <c r="A59" s="46">
        <v>4210</v>
      </c>
      <c r="B59" s="48" t="s">
        <v>444</v>
      </c>
      <c r="C59" s="51">
        <f>SUM(C60:C64)</f>
        <v>0</v>
      </c>
      <c r="D59" s="88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270</v>
      </c>
      <c r="C62" s="51">
        <v>0</v>
      </c>
      <c r="D62" s="88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271</v>
      </c>
      <c r="C65" s="51">
        <f>SUM(C66:C69)</f>
        <v>6803577.5899999999</v>
      </c>
      <c r="D65" s="88"/>
      <c r="E65" s="45"/>
    </row>
    <row r="66" spans="1:5" x14ac:dyDescent="0.2">
      <c r="A66" s="46">
        <v>4221</v>
      </c>
      <c r="B66" s="47" t="s">
        <v>272</v>
      </c>
      <c r="C66" s="51">
        <v>6803577.5899999999</v>
      </c>
      <c r="D66" s="88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f>C99+C127+C160+C170+C185+C214</f>
        <v>4134180.0599999996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f>C100+C107+C117</f>
        <v>4134180.0599999996</v>
      </c>
      <c r="D99" s="53">
        <f>C99/$C$98</f>
        <v>1</v>
      </c>
      <c r="E99" s="52"/>
    </row>
    <row r="100" spans="1:5" x14ac:dyDescent="0.2">
      <c r="A100" s="50">
        <v>5110</v>
      </c>
      <c r="B100" s="47" t="s">
        <v>295</v>
      </c>
      <c r="C100" s="51">
        <f>SUM(C101:C106)</f>
        <v>2318030.9899999998</v>
      </c>
      <c r="D100" s="53">
        <f>C100/$C$98</f>
        <v>0.56069908817662861</v>
      </c>
      <c r="E100" s="52"/>
    </row>
    <row r="101" spans="1:5" x14ac:dyDescent="0.2">
      <c r="A101" s="50">
        <v>5111</v>
      </c>
      <c r="B101" s="47" t="s">
        <v>296</v>
      </c>
      <c r="C101" s="51">
        <v>2042926.68</v>
      </c>
      <c r="D101" s="53">
        <f t="shared" ref="D101:D163" si="0">C101/$C$98</f>
        <v>0.49415522554670738</v>
      </c>
      <c r="E101" s="52"/>
    </row>
    <row r="102" spans="1:5" x14ac:dyDescent="0.2">
      <c r="A102" s="50">
        <v>5112</v>
      </c>
      <c r="B102" s="47" t="s">
        <v>297</v>
      </c>
      <c r="C102" s="51">
        <v>210161.9</v>
      </c>
      <c r="D102" s="53">
        <f t="shared" si="0"/>
        <v>5.083520721156011E-2</v>
      </c>
      <c r="E102" s="52"/>
    </row>
    <row r="103" spans="1:5" x14ac:dyDescent="0.2">
      <c r="A103" s="50">
        <v>5113</v>
      </c>
      <c r="B103" s="47" t="s">
        <v>298</v>
      </c>
      <c r="C103" s="51">
        <v>23549.57</v>
      </c>
      <c r="D103" s="53">
        <f t="shared" si="0"/>
        <v>5.6963097054848651E-3</v>
      </c>
      <c r="E103" s="52"/>
    </row>
    <row r="104" spans="1:5" x14ac:dyDescent="0.2">
      <c r="A104" s="50">
        <v>5114</v>
      </c>
      <c r="B104" s="47" t="s">
        <v>299</v>
      </c>
      <c r="C104" s="51">
        <v>0</v>
      </c>
      <c r="D104" s="53">
        <f t="shared" si="0"/>
        <v>0</v>
      </c>
      <c r="E104" s="52"/>
    </row>
    <row r="105" spans="1:5" x14ac:dyDescent="0.2">
      <c r="A105" s="50">
        <v>5115</v>
      </c>
      <c r="B105" s="47" t="s">
        <v>300</v>
      </c>
      <c r="C105" s="51">
        <v>41392.839999999997</v>
      </c>
      <c r="D105" s="53">
        <f t="shared" si="0"/>
        <v>1.0012345712876377E-2</v>
      </c>
      <c r="E105" s="52"/>
    </row>
    <row r="106" spans="1:5" x14ac:dyDescent="0.2">
      <c r="A106" s="50">
        <v>5116</v>
      </c>
      <c r="B106" s="47" t="s">
        <v>301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302</v>
      </c>
      <c r="C107" s="51">
        <f>SUM(C108:C116)</f>
        <v>236610.49</v>
      </c>
      <c r="D107" s="53">
        <f t="shared" si="0"/>
        <v>5.7232749073827235E-2</v>
      </c>
      <c r="E107" s="52"/>
    </row>
    <row r="108" spans="1:5" x14ac:dyDescent="0.2">
      <c r="A108" s="50">
        <v>5121</v>
      </c>
      <c r="B108" s="47" t="s">
        <v>303</v>
      </c>
      <c r="C108" s="51">
        <v>87802.47</v>
      </c>
      <c r="D108" s="53">
        <f t="shared" si="0"/>
        <v>2.1238182354350578E-2</v>
      </c>
      <c r="E108" s="52"/>
    </row>
    <row r="109" spans="1:5" x14ac:dyDescent="0.2">
      <c r="A109" s="50">
        <v>5122</v>
      </c>
      <c r="B109" s="47" t="s">
        <v>304</v>
      </c>
      <c r="C109" s="51">
        <v>8098.74</v>
      </c>
      <c r="D109" s="53">
        <f t="shared" si="0"/>
        <v>1.958971279059384E-3</v>
      </c>
      <c r="E109" s="52"/>
    </row>
    <row r="110" spans="1:5" x14ac:dyDescent="0.2">
      <c r="A110" s="50">
        <v>5123</v>
      </c>
      <c r="B110" s="47" t="s">
        <v>305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306</v>
      </c>
      <c r="C111" s="51">
        <v>11658.87</v>
      </c>
      <c r="D111" s="53">
        <f t="shared" si="0"/>
        <v>2.8201166448468627E-3</v>
      </c>
      <c r="E111" s="52"/>
    </row>
    <row r="112" spans="1:5" x14ac:dyDescent="0.2">
      <c r="A112" s="50">
        <v>5125</v>
      </c>
      <c r="B112" s="47" t="s">
        <v>307</v>
      </c>
      <c r="C112" s="51">
        <v>11383.97</v>
      </c>
      <c r="D112" s="53">
        <f t="shared" si="0"/>
        <v>2.7536222019318626E-3</v>
      </c>
      <c r="E112" s="52"/>
    </row>
    <row r="113" spans="1:5" x14ac:dyDescent="0.2">
      <c r="A113" s="50">
        <v>5126</v>
      </c>
      <c r="B113" s="47" t="s">
        <v>308</v>
      </c>
      <c r="C113" s="51">
        <v>59500</v>
      </c>
      <c r="D113" s="53">
        <f t="shared" si="0"/>
        <v>1.4392212999063231E-2</v>
      </c>
      <c r="E113" s="52"/>
    </row>
    <row r="114" spans="1:5" x14ac:dyDescent="0.2">
      <c r="A114" s="50">
        <v>5127</v>
      </c>
      <c r="B114" s="47" t="s">
        <v>309</v>
      </c>
      <c r="C114" s="51">
        <v>9143.1200000000008</v>
      </c>
      <c r="D114" s="53">
        <f t="shared" si="0"/>
        <v>2.2115921095125211E-3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311</v>
      </c>
      <c r="C116" s="51">
        <v>49023.32</v>
      </c>
      <c r="D116" s="53">
        <f t="shared" si="0"/>
        <v>1.1858051485062797E-2</v>
      </c>
      <c r="E116" s="52"/>
    </row>
    <row r="117" spans="1:5" x14ac:dyDescent="0.2">
      <c r="A117" s="50">
        <v>5130</v>
      </c>
      <c r="B117" s="47" t="s">
        <v>312</v>
      </c>
      <c r="C117" s="51">
        <f>SUM(C118:C126)</f>
        <v>1579538.58</v>
      </c>
      <c r="D117" s="53">
        <f t="shared" si="0"/>
        <v>0.38206816274954414</v>
      </c>
      <c r="E117" s="52"/>
    </row>
    <row r="118" spans="1:5" x14ac:dyDescent="0.2">
      <c r="A118" s="50">
        <v>5131</v>
      </c>
      <c r="B118" s="47" t="s">
        <v>313</v>
      </c>
      <c r="C118" s="51">
        <v>14737.24</v>
      </c>
      <c r="D118" s="53">
        <f t="shared" si="0"/>
        <v>3.5647310436691527E-3</v>
      </c>
      <c r="E118" s="52"/>
    </row>
    <row r="119" spans="1:5" x14ac:dyDescent="0.2">
      <c r="A119" s="50">
        <v>5132</v>
      </c>
      <c r="B119" s="47" t="s">
        <v>314</v>
      </c>
      <c r="C119" s="51">
        <v>1276</v>
      </c>
      <c r="D119" s="53">
        <f t="shared" si="0"/>
        <v>3.0864645019839802E-4</v>
      </c>
      <c r="E119" s="52"/>
    </row>
    <row r="120" spans="1:5" x14ac:dyDescent="0.2">
      <c r="A120" s="50">
        <v>5133</v>
      </c>
      <c r="B120" s="47" t="s">
        <v>315</v>
      </c>
      <c r="C120" s="51">
        <v>1284634.28</v>
      </c>
      <c r="D120" s="53">
        <f t="shared" si="0"/>
        <v>0.3107349610698863</v>
      </c>
      <c r="E120" s="52"/>
    </row>
    <row r="121" spans="1:5" x14ac:dyDescent="0.2">
      <c r="A121" s="50">
        <v>5134</v>
      </c>
      <c r="B121" s="47" t="s">
        <v>316</v>
      </c>
      <c r="C121" s="51">
        <v>26840.19</v>
      </c>
      <c r="D121" s="53">
        <f t="shared" si="0"/>
        <v>6.4922643935349062E-3</v>
      </c>
      <c r="E121" s="52"/>
    </row>
    <row r="122" spans="1:5" x14ac:dyDescent="0.2">
      <c r="A122" s="50">
        <v>5135</v>
      </c>
      <c r="B122" s="47" t="s">
        <v>317</v>
      </c>
      <c r="C122" s="51">
        <v>41003.01</v>
      </c>
      <c r="D122" s="53">
        <f t="shared" si="0"/>
        <v>9.9180513197095737E-3</v>
      </c>
      <c r="E122" s="52"/>
    </row>
    <row r="123" spans="1:5" x14ac:dyDescent="0.2">
      <c r="A123" s="50">
        <v>5136</v>
      </c>
      <c r="B123" s="47" t="s">
        <v>318</v>
      </c>
      <c r="C123" s="51">
        <v>16602.5</v>
      </c>
      <c r="D123" s="53">
        <f t="shared" si="0"/>
        <v>4.0159111986041562E-3</v>
      </c>
      <c r="E123" s="52"/>
    </row>
    <row r="124" spans="1:5" x14ac:dyDescent="0.2">
      <c r="A124" s="50">
        <v>5137</v>
      </c>
      <c r="B124" s="47" t="s">
        <v>319</v>
      </c>
      <c r="C124" s="51">
        <v>51716.81</v>
      </c>
      <c r="D124" s="53">
        <f t="shared" si="0"/>
        <v>1.2509568826085433E-2</v>
      </c>
      <c r="E124" s="52"/>
    </row>
    <row r="125" spans="1:5" x14ac:dyDescent="0.2">
      <c r="A125" s="50">
        <v>5138</v>
      </c>
      <c r="B125" s="47" t="s">
        <v>320</v>
      </c>
      <c r="C125" s="51">
        <v>65941.55</v>
      </c>
      <c r="D125" s="53">
        <f t="shared" si="0"/>
        <v>1.5950333329216436E-2</v>
      </c>
      <c r="E125" s="52"/>
    </row>
    <row r="126" spans="1:5" x14ac:dyDescent="0.2">
      <c r="A126" s="50">
        <v>5139</v>
      </c>
      <c r="B126" s="47" t="s">
        <v>321</v>
      </c>
      <c r="C126" s="51">
        <v>76787</v>
      </c>
      <c r="D126" s="53">
        <f t="shared" si="0"/>
        <v>1.8573695118639804E-2</v>
      </c>
      <c r="E126" s="52"/>
    </row>
    <row r="127" spans="1:5" x14ac:dyDescent="0.2">
      <c r="A127" s="50">
        <v>5200</v>
      </c>
      <c r="B127" s="47" t="s">
        <v>322</v>
      </c>
      <c r="C127" s="51">
        <f>C128+C131+C134+C137+C142+C146+C149+C151+C157</f>
        <v>0</v>
      </c>
      <c r="D127" s="53">
        <f t="shared" si="0"/>
        <v>0</v>
      </c>
      <c r="E127" s="52"/>
    </row>
    <row r="128" spans="1:5" x14ac:dyDescent="0.2">
      <c r="A128" s="50">
        <v>5210</v>
      </c>
      <c r="B128" s="47" t="s">
        <v>323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326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273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274</v>
      </c>
      <c r="C137" s="51">
        <f>SUM(C138:C141)</f>
        <v>0</v>
      </c>
      <c r="D137" s="53">
        <f t="shared" si="0"/>
        <v>0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332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275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338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341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343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349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352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268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269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270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358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359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360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363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366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369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370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373</v>
      </c>
      <c r="C185" s="51">
        <f>C186+C195+C198+C204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374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384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392</v>
      </c>
      <c r="C204" s="51">
        <f>SUM(C205:C213)</f>
        <v>0</v>
      </c>
      <c r="D204" s="53">
        <f t="shared" si="1"/>
        <v>0</v>
      </c>
      <c r="E204" s="52"/>
    </row>
    <row r="205" spans="1:5" x14ac:dyDescent="0.2">
      <c r="A205" s="50">
        <v>5591</v>
      </c>
      <c r="B205" s="47" t="s">
        <v>393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394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395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451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5595</v>
      </c>
      <c r="B209" s="47" t="s">
        <v>397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5596</v>
      </c>
      <c r="B210" s="47" t="s">
        <v>290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5597</v>
      </c>
      <c r="B211" s="47" t="s">
        <v>398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5598</v>
      </c>
      <c r="B212" s="47" t="s">
        <v>452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5599</v>
      </c>
      <c r="B213" s="47" t="s">
        <v>399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5600</v>
      </c>
      <c r="B214" s="47" t="s">
        <v>43</v>
      </c>
      <c r="C214" s="51">
        <f>C215</f>
        <v>0</v>
      </c>
      <c r="D214" s="53">
        <f t="shared" si="1"/>
        <v>0</v>
      </c>
      <c r="E214" s="52"/>
    </row>
    <row r="215" spans="1:5" x14ac:dyDescent="0.2">
      <c r="A215" s="50">
        <v>5610</v>
      </c>
      <c r="B215" s="47" t="s">
        <v>400</v>
      </c>
      <c r="C215" s="51">
        <f>C216</f>
        <v>0</v>
      </c>
      <c r="D215" s="53">
        <f t="shared" si="1"/>
        <v>0</v>
      </c>
      <c r="E215" s="52"/>
    </row>
    <row r="216" spans="1:5" x14ac:dyDescent="0.2">
      <c r="A216" s="50">
        <v>5611</v>
      </c>
      <c r="B216" s="47" t="s">
        <v>401</v>
      </c>
      <c r="C216" s="51">
        <v>0</v>
      </c>
      <c r="D216" s="53">
        <f t="shared" si="1"/>
        <v>0</v>
      </c>
      <c r="E216" s="52"/>
    </row>
    <row r="218" spans="1:5" x14ac:dyDescent="0.2">
      <c r="B218" s="16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0" orientation="portrait" horizontalDpi="0" verticalDpi="0" r:id="rId1"/>
  <rowBreaks count="1" manualBreakCount="1">
    <brk id="19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view="pageBreakPreview" topLeftCell="A7" zoomScaleNormal="100" zoomScaleSheetLayoutView="100" workbookViewId="0">
      <selection activeCell="D22" sqref="D22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39" t="s">
        <v>583</v>
      </c>
      <c r="B1" s="139"/>
      <c r="C1" s="139"/>
      <c r="D1" s="23" t="s">
        <v>528</v>
      </c>
      <c r="E1" s="24">
        <v>2022</v>
      </c>
    </row>
    <row r="2" spans="1:5" ht="18.95" customHeight="1" x14ac:dyDescent="0.2">
      <c r="A2" s="139" t="s">
        <v>534</v>
      </c>
      <c r="B2" s="139"/>
      <c r="C2" s="139"/>
      <c r="D2" s="23" t="s">
        <v>529</v>
      </c>
      <c r="E2" s="24" t="s">
        <v>531</v>
      </c>
    </row>
    <row r="3" spans="1:5" ht="18.95" customHeight="1" x14ac:dyDescent="0.2">
      <c r="A3" s="139" t="s">
        <v>584</v>
      </c>
      <c r="B3" s="139"/>
      <c r="C3" s="139"/>
      <c r="D3" s="23" t="s">
        <v>530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0</v>
      </c>
    </row>
    <row r="9" spans="1:5" x14ac:dyDescent="0.2">
      <c r="A9" s="29">
        <v>3120</v>
      </c>
      <c r="B9" s="25" t="s">
        <v>402</v>
      </c>
      <c r="C9" s="30">
        <v>7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2746162.8</v>
      </c>
    </row>
    <row r="15" spans="1:5" x14ac:dyDescent="0.2">
      <c r="A15" s="29">
        <v>3220</v>
      </c>
      <c r="B15" s="25" t="s">
        <v>406</v>
      </c>
      <c r="C15" s="30">
        <v>2789409.64</v>
      </c>
    </row>
    <row r="16" spans="1:5" x14ac:dyDescent="0.2">
      <c r="A16" s="29">
        <v>3230</v>
      </c>
      <c r="B16" s="25" t="s">
        <v>407</v>
      </c>
      <c r="C16" s="30">
        <f>SUM(C17:C20)</f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f>SUM(C22:C24)</f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f>SUM(C26:C27)</f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8"/>
  <sheetViews>
    <sheetView view="pageBreakPreview" topLeftCell="A103" zoomScale="90" zoomScaleNormal="100" zoomScaleSheetLayoutView="90" workbookViewId="0">
      <selection activeCell="B114" sqref="B114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39" t="s">
        <v>583</v>
      </c>
      <c r="B1" s="139"/>
      <c r="C1" s="139"/>
      <c r="D1" s="23" t="s">
        <v>528</v>
      </c>
      <c r="E1" s="24">
        <v>2022</v>
      </c>
    </row>
    <row r="2" spans="1:5" s="31" customFormat="1" ht="18.95" customHeight="1" x14ac:dyDescent="0.25">
      <c r="A2" s="139" t="s">
        <v>535</v>
      </c>
      <c r="B2" s="139"/>
      <c r="C2" s="139"/>
      <c r="D2" s="23" t="s">
        <v>529</v>
      </c>
      <c r="E2" s="24" t="s">
        <v>531</v>
      </c>
    </row>
    <row r="3" spans="1:5" s="31" customFormat="1" ht="18.95" customHeight="1" x14ac:dyDescent="0.25">
      <c r="A3" s="139" t="s">
        <v>584</v>
      </c>
      <c r="B3" s="139"/>
      <c r="C3" s="139"/>
      <c r="D3" s="23" t="s">
        <v>530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572</v>
      </c>
      <c r="C7" s="94">
        <v>2022</v>
      </c>
      <c r="D7" s="94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0</v>
      </c>
      <c r="D9" s="30">
        <v>0</v>
      </c>
    </row>
    <row r="10" spans="1:5" x14ac:dyDescent="0.2">
      <c r="A10" s="29">
        <v>1113</v>
      </c>
      <c r="B10" s="25" t="s">
        <v>421</v>
      </c>
      <c r="C10" s="30">
        <v>4520241.59</v>
      </c>
      <c r="D10" s="30">
        <v>1889491.02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550</v>
      </c>
      <c r="C15" s="100">
        <f>SUM(C8:C14)</f>
        <v>4520241.59</v>
      </c>
      <c r="D15" s="100">
        <f>SUM(D8:D14)</f>
        <v>1889491.02</v>
      </c>
    </row>
    <row r="18" spans="1:5" x14ac:dyDescent="0.2">
      <c r="A18" s="27" t="s">
        <v>119</v>
      </c>
      <c r="B18" s="27"/>
      <c r="C18" s="27"/>
      <c r="D18" s="27"/>
      <c r="E18" s="95"/>
    </row>
    <row r="19" spans="1:5" x14ac:dyDescent="0.2">
      <c r="A19" s="28" t="s">
        <v>94</v>
      </c>
      <c r="B19" s="28" t="s">
        <v>572</v>
      </c>
      <c r="C19" s="109" t="s">
        <v>571</v>
      </c>
      <c r="D19" s="109" t="s">
        <v>122</v>
      </c>
      <c r="E19" s="95"/>
    </row>
    <row r="20" spans="1:5" x14ac:dyDescent="0.2">
      <c r="A20" s="98">
        <v>1230</v>
      </c>
      <c r="B20" s="99" t="s">
        <v>163</v>
      </c>
      <c r="C20" s="100">
        <f>SUM(C21:C27)</f>
        <v>0</v>
      </c>
      <c r="D20" s="100">
        <f>SUM(D21:D27)</f>
        <v>0</v>
      </c>
      <c r="E20" s="95"/>
    </row>
    <row r="21" spans="1:5" x14ac:dyDescent="0.2">
      <c r="A21" s="29">
        <v>1231</v>
      </c>
      <c r="B21" s="25" t="s">
        <v>164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165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166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167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168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169</v>
      </c>
      <c r="C26" s="30">
        <v>0</v>
      </c>
      <c r="D26" s="97">
        <v>0</v>
      </c>
      <c r="E26" s="95"/>
    </row>
    <row r="27" spans="1:5" x14ac:dyDescent="0.2">
      <c r="A27" s="29">
        <v>1239</v>
      </c>
      <c r="B27" s="25" t="s">
        <v>170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171</v>
      </c>
      <c r="C28" s="100">
        <f>SUM(C29:C36)</f>
        <v>242221.78999999998</v>
      </c>
      <c r="D28" s="100">
        <f>SUM(D29:D36)</f>
        <v>242221.78999999998</v>
      </c>
      <c r="E28" s="95"/>
    </row>
    <row r="29" spans="1:5" x14ac:dyDescent="0.2">
      <c r="A29" s="29">
        <v>1241</v>
      </c>
      <c r="B29" s="25" t="s">
        <v>172</v>
      </c>
      <c r="C29" s="30">
        <v>225726.49</v>
      </c>
      <c r="D29" s="97">
        <v>225726.49</v>
      </c>
      <c r="E29" s="95"/>
    </row>
    <row r="30" spans="1:5" x14ac:dyDescent="0.2">
      <c r="A30" s="29">
        <v>1242</v>
      </c>
      <c r="B30" s="25" t="s">
        <v>173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174</v>
      </c>
      <c r="C31" s="30">
        <v>0</v>
      </c>
      <c r="D31" s="97">
        <v>0</v>
      </c>
      <c r="E31" s="95"/>
    </row>
    <row r="32" spans="1:5" x14ac:dyDescent="0.2">
      <c r="A32" s="29">
        <v>1244</v>
      </c>
      <c r="B32" s="25" t="s">
        <v>175</v>
      </c>
      <c r="C32" s="30">
        <v>0</v>
      </c>
      <c r="D32" s="97">
        <v>0</v>
      </c>
      <c r="E32" s="95"/>
    </row>
    <row r="33" spans="1:5" x14ac:dyDescent="0.2">
      <c r="A33" s="29">
        <v>1245</v>
      </c>
      <c r="B33" s="25" t="s">
        <v>176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177</v>
      </c>
      <c r="C34" s="30">
        <v>16495.3</v>
      </c>
      <c r="D34" s="97">
        <v>16495.3</v>
      </c>
    </row>
    <row r="35" spans="1:5" x14ac:dyDescent="0.2">
      <c r="A35" s="29">
        <v>1247</v>
      </c>
      <c r="B35" s="25" t="s">
        <v>178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181</v>
      </c>
      <c r="C37" s="100">
        <f>SUM(C38:C42)</f>
        <v>0</v>
      </c>
      <c r="D37" s="100">
        <f>SUM(D38:D42)</f>
        <v>0</v>
      </c>
      <c r="E37" s="99"/>
    </row>
    <row r="38" spans="1:5" x14ac:dyDescent="0.2">
      <c r="A38" s="29">
        <v>1251</v>
      </c>
      <c r="B38" s="25" t="s">
        <v>182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97">
        <v>0</v>
      </c>
    </row>
    <row r="43" spans="1:5" x14ac:dyDescent="0.2">
      <c r="B43" s="101" t="s">
        <v>551</v>
      </c>
      <c r="C43" s="100">
        <f>C20+C28+C37</f>
        <v>242221.78999999998</v>
      </c>
      <c r="D43" s="100">
        <f>D20+D28+D37</f>
        <v>242221.78999999998</v>
      </c>
    </row>
    <row r="44" spans="1:5" s="95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572</v>
      </c>
      <c r="C46" s="94">
        <v>2022</v>
      </c>
      <c r="D46" s="94">
        <v>2021</v>
      </c>
      <c r="E46" s="28"/>
    </row>
    <row r="47" spans="1:5" s="95" customFormat="1" x14ac:dyDescent="0.2">
      <c r="A47" s="98">
        <v>3210</v>
      </c>
      <c r="B47" s="99" t="s">
        <v>552</v>
      </c>
      <c r="C47" s="100">
        <v>2746162.8</v>
      </c>
      <c r="D47" s="100">
        <v>129298.74</v>
      </c>
    </row>
    <row r="48" spans="1:5" x14ac:dyDescent="0.2">
      <c r="A48" s="96"/>
      <c r="B48" s="101" t="s">
        <v>540</v>
      </c>
      <c r="C48" s="100">
        <f>C51+C63+C95+C98+C49</f>
        <v>0</v>
      </c>
      <c r="D48" s="100">
        <f>D51+D63+D95+D98+D49</f>
        <v>0</v>
      </c>
    </row>
    <row r="49" spans="1:4" s="95" customFormat="1" x14ac:dyDescent="0.2">
      <c r="A49" s="114">
        <v>5100</v>
      </c>
      <c r="B49" s="115" t="s">
        <v>294</v>
      </c>
      <c r="C49" s="116">
        <f>SUM(C50:C50)</f>
        <v>0</v>
      </c>
      <c r="D49" s="116">
        <f>SUM(D50:D50)</f>
        <v>0</v>
      </c>
    </row>
    <row r="50" spans="1:4" s="95" customFormat="1" x14ac:dyDescent="0.2">
      <c r="A50" s="117">
        <v>5130</v>
      </c>
      <c r="B50" s="118" t="s">
        <v>573</v>
      </c>
      <c r="C50" s="119">
        <v>0</v>
      </c>
      <c r="D50" s="119">
        <v>0</v>
      </c>
    </row>
    <row r="51" spans="1:4" x14ac:dyDescent="0.2">
      <c r="A51" s="98">
        <v>5400</v>
      </c>
      <c r="B51" s="99" t="s">
        <v>359</v>
      </c>
      <c r="C51" s="100">
        <f>C52+C54+C56+C58+C60</f>
        <v>0</v>
      </c>
      <c r="D51" s="100">
        <f>D52+D54+D56+D58+D60</f>
        <v>0</v>
      </c>
    </row>
    <row r="52" spans="1:4" x14ac:dyDescent="0.2">
      <c r="A52" s="96">
        <v>5410</v>
      </c>
      <c r="B52" s="95" t="s">
        <v>541</v>
      </c>
      <c r="C52" s="97">
        <f>C53</f>
        <v>0</v>
      </c>
      <c r="D52" s="97">
        <f>D53</f>
        <v>0</v>
      </c>
    </row>
    <row r="53" spans="1:4" x14ac:dyDescent="0.2">
      <c r="A53" s="96">
        <v>5411</v>
      </c>
      <c r="B53" s="95" t="s">
        <v>361</v>
      </c>
      <c r="C53" s="97">
        <v>0</v>
      </c>
      <c r="D53" s="97">
        <v>0</v>
      </c>
    </row>
    <row r="54" spans="1:4" x14ac:dyDescent="0.2">
      <c r="A54" s="96">
        <v>5420</v>
      </c>
      <c r="B54" s="95" t="s">
        <v>542</v>
      </c>
      <c r="C54" s="97">
        <f>C55</f>
        <v>0</v>
      </c>
      <c r="D54" s="97">
        <f>D55</f>
        <v>0</v>
      </c>
    </row>
    <row r="55" spans="1:4" x14ac:dyDescent="0.2">
      <c r="A55" s="96">
        <v>5421</v>
      </c>
      <c r="B55" s="95" t="s">
        <v>364</v>
      </c>
      <c r="C55" s="97">
        <v>0</v>
      </c>
      <c r="D55" s="97">
        <v>0</v>
      </c>
    </row>
    <row r="56" spans="1:4" x14ac:dyDescent="0.2">
      <c r="A56" s="96">
        <v>5430</v>
      </c>
      <c r="B56" s="95" t="s">
        <v>543</v>
      </c>
      <c r="C56" s="97">
        <f>C57</f>
        <v>0</v>
      </c>
      <c r="D56" s="97">
        <f>D57</f>
        <v>0</v>
      </c>
    </row>
    <row r="57" spans="1:4" x14ac:dyDescent="0.2">
      <c r="A57" s="96">
        <v>5431</v>
      </c>
      <c r="B57" s="95" t="s">
        <v>367</v>
      </c>
      <c r="C57" s="97">
        <v>0</v>
      </c>
      <c r="D57" s="97">
        <v>0</v>
      </c>
    </row>
    <row r="58" spans="1:4" x14ac:dyDescent="0.2">
      <c r="A58" s="96">
        <v>5440</v>
      </c>
      <c r="B58" s="95" t="s">
        <v>544</v>
      </c>
      <c r="C58" s="97">
        <f>C59</f>
        <v>0</v>
      </c>
      <c r="D58" s="97">
        <f>D59</f>
        <v>0</v>
      </c>
    </row>
    <row r="59" spans="1:4" x14ac:dyDescent="0.2">
      <c r="A59" s="96">
        <v>5441</v>
      </c>
      <c r="B59" s="95" t="s">
        <v>544</v>
      </c>
      <c r="C59" s="97">
        <v>0</v>
      </c>
      <c r="D59" s="97">
        <v>0</v>
      </c>
    </row>
    <row r="60" spans="1:4" x14ac:dyDescent="0.2">
      <c r="A60" s="96">
        <v>5450</v>
      </c>
      <c r="B60" s="95" t="s">
        <v>545</v>
      </c>
      <c r="C60" s="97">
        <f>SUM(C61:C62)</f>
        <v>0</v>
      </c>
      <c r="D60" s="97">
        <f>SUM(D61:D62)</f>
        <v>0</v>
      </c>
    </row>
    <row r="61" spans="1:4" x14ac:dyDescent="0.2">
      <c r="A61" s="96">
        <v>5451</v>
      </c>
      <c r="B61" s="95" t="s">
        <v>371</v>
      </c>
      <c r="C61" s="97">
        <v>0</v>
      </c>
      <c r="D61" s="97">
        <v>0</v>
      </c>
    </row>
    <row r="62" spans="1:4" x14ac:dyDescent="0.2">
      <c r="A62" s="96">
        <v>5452</v>
      </c>
      <c r="B62" s="95" t="s">
        <v>372</v>
      </c>
      <c r="C62" s="97">
        <v>0</v>
      </c>
      <c r="D62" s="97">
        <v>0</v>
      </c>
    </row>
    <row r="63" spans="1:4" x14ac:dyDescent="0.2">
      <c r="A63" s="98">
        <v>5500</v>
      </c>
      <c r="B63" s="99" t="s">
        <v>373</v>
      </c>
      <c r="C63" s="100">
        <f>C64+C73+C76+C82+C84+C86</f>
        <v>0</v>
      </c>
      <c r="D63" s="100">
        <f>D64+D73+D76+D82+D84+D86</f>
        <v>0</v>
      </c>
    </row>
    <row r="64" spans="1:4" x14ac:dyDescent="0.2">
      <c r="A64" s="29">
        <v>5510</v>
      </c>
      <c r="B64" s="25" t="s">
        <v>374</v>
      </c>
      <c r="C64" s="30">
        <f>SUM(C65:C72)</f>
        <v>0</v>
      </c>
      <c r="D64" s="30">
        <f>SUM(D65:D72)</f>
        <v>0</v>
      </c>
    </row>
    <row r="65" spans="1:4" x14ac:dyDescent="0.2">
      <c r="A65" s="29">
        <v>5511</v>
      </c>
      <c r="B65" s="25" t="s">
        <v>375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376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377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378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379</v>
      </c>
      <c r="C69" s="30">
        <v>0</v>
      </c>
      <c r="D69" s="30">
        <v>0</v>
      </c>
    </row>
    <row r="70" spans="1:4" x14ac:dyDescent="0.2">
      <c r="A70" s="29">
        <v>5516</v>
      </c>
      <c r="B70" s="25" t="s">
        <v>380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381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382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383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384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385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386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387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388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389</v>
      </c>
      <c r="C81" s="30">
        <v>0</v>
      </c>
      <c r="D81" s="30">
        <v>0</v>
      </c>
    </row>
    <row r="82" spans="1:4" x14ac:dyDescent="0.2">
      <c r="A82" s="29">
        <v>5540</v>
      </c>
      <c r="B82" s="25" t="s">
        <v>390</v>
      </c>
      <c r="C82" s="30">
        <f>SUM(C83)</f>
        <v>0</v>
      </c>
      <c r="D82" s="30">
        <f>SUM(D83)</f>
        <v>0</v>
      </c>
    </row>
    <row r="83" spans="1:4" x14ac:dyDescent="0.2">
      <c r="A83" s="29">
        <v>5541</v>
      </c>
      <c r="B83" s="25" t="s">
        <v>390</v>
      </c>
      <c r="C83" s="30">
        <v>0</v>
      </c>
      <c r="D83" s="30">
        <v>0</v>
      </c>
    </row>
    <row r="84" spans="1:4" x14ac:dyDescent="0.2">
      <c r="A84" s="29">
        <v>5550</v>
      </c>
      <c r="B84" s="25" t="s">
        <v>391</v>
      </c>
      <c r="C84" s="30">
        <f>SUM(C85)</f>
        <v>0</v>
      </c>
      <c r="D84" s="30">
        <f>SUM(D85)</f>
        <v>0</v>
      </c>
    </row>
    <row r="85" spans="1:4" x14ac:dyDescent="0.2">
      <c r="A85" s="29">
        <v>5551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5590</v>
      </c>
      <c r="B86" s="25" t="s">
        <v>392</v>
      </c>
      <c r="C86" s="30">
        <f>SUM(C87:C94)</f>
        <v>0</v>
      </c>
      <c r="D86" s="30">
        <f>SUM(D87:D94)</f>
        <v>0</v>
      </c>
    </row>
    <row r="87" spans="1:4" x14ac:dyDescent="0.2">
      <c r="A87" s="29">
        <v>5591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5592</v>
      </c>
      <c r="B88" s="25" t="s">
        <v>394</v>
      </c>
      <c r="C88" s="30">
        <v>0</v>
      </c>
      <c r="D88" s="30">
        <v>0</v>
      </c>
    </row>
    <row r="89" spans="1:4" x14ac:dyDescent="0.2">
      <c r="A89" s="29">
        <v>5593</v>
      </c>
      <c r="B89" s="25" t="s">
        <v>395</v>
      </c>
      <c r="C89" s="30">
        <v>0</v>
      </c>
      <c r="D89" s="30">
        <v>0</v>
      </c>
    </row>
    <row r="90" spans="1:4" x14ac:dyDescent="0.2">
      <c r="A90" s="29">
        <v>5594</v>
      </c>
      <c r="B90" s="25" t="s">
        <v>396</v>
      </c>
      <c r="C90" s="30">
        <v>0</v>
      </c>
      <c r="D90" s="30">
        <v>0</v>
      </c>
    </row>
    <row r="91" spans="1:4" x14ac:dyDescent="0.2">
      <c r="A91" s="29">
        <v>5595</v>
      </c>
      <c r="B91" s="25" t="s">
        <v>397</v>
      </c>
      <c r="C91" s="30">
        <v>0</v>
      </c>
      <c r="D91" s="30">
        <v>0</v>
      </c>
    </row>
    <row r="92" spans="1:4" x14ac:dyDescent="0.2">
      <c r="A92" s="29">
        <v>5596</v>
      </c>
      <c r="B92" s="25" t="s">
        <v>290</v>
      </c>
      <c r="C92" s="30">
        <v>0</v>
      </c>
      <c r="D92" s="30">
        <v>0</v>
      </c>
    </row>
    <row r="93" spans="1:4" x14ac:dyDescent="0.2">
      <c r="A93" s="29">
        <v>5597</v>
      </c>
      <c r="B93" s="25" t="s">
        <v>398</v>
      </c>
      <c r="C93" s="30">
        <v>0</v>
      </c>
      <c r="D93" s="30">
        <v>0</v>
      </c>
    </row>
    <row r="94" spans="1:4" x14ac:dyDescent="0.2">
      <c r="A94" s="29">
        <v>5599</v>
      </c>
      <c r="B94" s="25" t="s">
        <v>399</v>
      </c>
      <c r="C94" s="30">
        <v>0</v>
      </c>
      <c r="D94" s="30">
        <v>0</v>
      </c>
    </row>
    <row r="95" spans="1:4" x14ac:dyDescent="0.2">
      <c r="A95" s="98">
        <v>5600</v>
      </c>
      <c r="B95" s="99" t="s">
        <v>43</v>
      </c>
      <c r="C95" s="100">
        <f>C96</f>
        <v>0</v>
      </c>
      <c r="D95" s="100">
        <f>D96</f>
        <v>0</v>
      </c>
    </row>
    <row r="96" spans="1:4" x14ac:dyDescent="0.2">
      <c r="A96" s="29">
        <v>5610</v>
      </c>
      <c r="B96" s="25" t="s">
        <v>400</v>
      </c>
      <c r="C96" s="30">
        <f>C97</f>
        <v>0</v>
      </c>
      <c r="D96" s="30">
        <f>D97</f>
        <v>0</v>
      </c>
    </row>
    <row r="97" spans="1:4" x14ac:dyDescent="0.2">
      <c r="A97" s="29">
        <v>5611</v>
      </c>
      <c r="B97" s="25" t="s">
        <v>401</v>
      </c>
      <c r="C97" s="30">
        <v>0</v>
      </c>
      <c r="D97" s="30">
        <v>0</v>
      </c>
    </row>
    <row r="98" spans="1:4" x14ac:dyDescent="0.2">
      <c r="A98" s="98">
        <v>2110</v>
      </c>
      <c r="B98" s="104" t="s">
        <v>553</v>
      </c>
      <c r="C98" s="100">
        <f>SUM(C99:C103)</f>
        <v>0</v>
      </c>
      <c r="D98" s="100">
        <f>SUM(D99:D103)</f>
        <v>0</v>
      </c>
    </row>
    <row r="99" spans="1:4" x14ac:dyDescent="0.2">
      <c r="A99" s="96">
        <v>2111</v>
      </c>
      <c r="B99" s="95" t="s">
        <v>554</v>
      </c>
      <c r="C99" s="97">
        <v>0</v>
      </c>
      <c r="D99" s="97">
        <v>0</v>
      </c>
    </row>
    <row r="100" spans="1:4" x14ac:dyDescent="0.2">
      <c r="A100" s="96">
        <v>2112</v>
      </c>
      <c r="B100" s="95" t="s">
        <v>555</v>
      </c>
      <c r="C100" s="97">
        <v>0</v>
      </c>
      <c r="D100" s="97">
        <v>0</v>
      </c>
    </row>
    <row r="101" spans="1:4" x14ac:dyDescent="0.2">
      <c r="A101" s="96">
        <v>2112</v>
      </c>
      <c r="B101" s="95" t="s">
        <v>556</v>
      </c>
      <c r="C101" s="97">
        <v>0</v>
      </c>
      <c r="D101" s="97">
        <v>0</v>
      </c>
    </row>
    <row r="102" spans="1:4" x14ac:dyDescent="0.2">
      <c r="A102" s="96">
        <v>2115</v>
      </c>
      <c r="B102" s="95" t="s">
        <v>557</v>
      </c>
      <c r="C102" s="97">
        <v>0</v>
      </c>
      <c r="D102" s="97">
        <v>0</v>
      </c>
    </row>
    <row r="103" spans="1:4" x14ac:dyDescent="0.2">
      <c r="A103" s="96">
        <v>2114</v>
      </c>
      <c r="B103" s="95" t="s">
        <v>558</v>
      </c>
      <c r="C103" s="97">
        <v>0</v>
      </c>
      <c r="D103" s="97">
        <v>0</v>
      </c>
    </row>
    <row r="104" spans="1:4" x14ac:dyDescent="0.2">
      <c r="A104" s="96"/>
      <c r="B104" s="101" t="s">
        <v>559</v>
      </c>
      <c r="C104" s="100">
        <f>+C105</f>
        <v>0</v>
      </c>
      <c r="D104" s="100">
        <f>+D105</f>
        <v>0</v>
      </c>
    </row>
    <row r="105" spans="1:4" s="95" customFormat="1" x14ac:dyDescent="0.2">
      <c r="A105" s="114">
        <v>3100</v>
      </c>
      <c r="B105" s="120" t="s">
        <v>574</v>
      </c>
      <c r="C105" s="121">
        <f>SUM(C106:C109)</f>
        <v>0</v>
      </c>
      <c r="D105" s="121">
        <f>SUM(D106:D109)</f>
        <v>0</v>
      </c>
    </row>
    <row r="106" spans="1:4" s="95" customFormat="1" x14ac:dyDescent="0.2">
      <c r="A106" s="117"/>
      <c r="B106" s="122" t="s">
        <v>575</v>
      </c>
      <c r="C106" s="123">
        <v>0</v>
      </c>
      <c r="D106" s="123">
        <v>0</v>
      </c>
    </row>
    <row r="107" spans="1:4" s="95" customFormat="1" x14ac:dyDescent="0.2">
      <c r="A107" s="117"/>
      <c r="B107" s="122" t="s">
        <v>576</v>
      </c>
      <c r="C107" s="123">
        <v>0</v>
      </c>
      <c r="D107" s="123">
        <v>0</v>
      </c>
    </row>
    <row r="108" spans="1:4" s="95" customFormat="1" x14ac:dyDescent="0.2">
      <c r="A108" s="117"/>
      <c r="B108" s="122" t="s">
        <v>577</v>
      </c>
      <c r="C108" s="123">
        <v>0</v>
      </c>
      <c r="D108" s="123">
        <v>0</v>
      </c>
    </row>
    <row r="109" spans="1:4" s="95" customFormat="1" x14ac:dyDescent="0.2">
      <c r="A109" s="117"/>
      <c r="B109" s="122" t="s">
        <v>578</v>
      </c>
      <c r="C109" s="123">
        <v>0</v>
      </c>
      <c r="D109" s="123">
        <v>0</v>
      </c>
    </row>
    <row r="110" spans="1:4" s="95" customFormat="1" x14ac:dyDescent="0.2">
      <c r="A110" s="117"/>
      <c r="B110" s="125" t="s">
        <v>579</v>
      </c>
      <c r="C110" s="116">
        <f>+C111</f>
        <v>0</v>
      </c>
      <c r="D110" s="116">
        <f>+D111</f>
        <v>0</v>
      </c>
    </row>
    <row r="111" spans="1:4" s="95" customFormat="1" x14ac:dyDescent="0.2">
      <c r="A111" s="114">
        <v>1270</v>
      </c>
      <c r="B111" s="124" t="s">
        <v>187</v>
      </c>
      <c r="C111" s="121">
        <f>+C112</f>
        <v>0</v>
      </c>
      <c r="D111" s="121">
        <f>+D112</f>
        <v>0</v>
      </c>
    </row>
    <row r="112" spans="1:4" s="95" customFormat="1" x14ac:dyDescent="0.2">
      <c r="A112" s="117">
        <v>1273</v>
      </c>
      <c r="B112" s="118" t="s">
        <v>580</v>
      </c>
      <c r="C112" s="123">
        <v>0</v>
      </c>
      <c r="D112" s="123">
        <v>0</v>
      </c>
    </row>
    <row r="113" spans="1:4" s="95" customFormat="1" x14ac:dyDescent="0.2">
      <c r="A113" s="117"/>
      <c r="B113" s="125" t="s">
        <v>581</v>
      </c>
      <c r="C113" s="116">
        <f>+C114+C116</f>
        <v>0</v>
      </c>
      <c r="D113" s="116">
        <f>+D114+D116</f>
        <v>0</v>
      </c>
    </row>
    <row r="114" spans="1:4" s="95" customFormat="1" x14ac:dyDescent="0.2">
      <c r="A114" s="114">
        <v>4300</v>
      </c>
      <c r="B114" s="120" t="s">
        <v>582</v>
      </c>
      <c r="C114" s="121">
        <f>+C115</f>
        <v>0</v>
      </c>
      <c r="D114" s="126">
        <f>+D115</f>
        <v>0</v>
      </c>
    </row>
    <row r="115" spans="1:4" s="95" customFormat="1" x14ac:dyDescent="0.2">
      <c r="A115" s="117">
        <v>4399</v>
      </c>
      <c r="B115" s="122" t="s">
        <v>287</v>
      </c>
      <c r="C115" s="123">
        <v>0</v>
      </c>
      <c r="D115" s="123">
        <v>0</v>
      </c>
    </row>
    <row r="116" spans="1:4" x14ac:dyDescent="0.2">
      <c r="A116" s="98">
        <v>1120</v>
      </c>
      <c r="B116" s="105" t="s">
        <v>560</v>
      </c>
      <c r="C116" s="100">
        <f>SUM(C117:C125)</f>
        <v>0</v>
      </c>
      <c r="D116" s="100">
        <f>SUM(D117:D125)</f>
        <v>0</v>
      </c>
    </row>
    <row r="117" spans="1:4" x14ac:dyDescent="0.2">
      <c r="A117" s="96">
        <v>1124</v>
      </c>
      <c r="B117" s="106" t="s">
        <v>561</v>
      </c>
      <c r="C117" s="107">
        <v>0</v>
      </c>
      <c r="D117" s="97">
        <v>0</v>
      </c>
    </row>
    <row r="118" spans="1:4" x14ac:dyDescent="0.2">
      <c r="A118" s="96">
        <v>1124</v>
      </c>
      <c r="B118" s="106" t="s">
        <v>562</v>
      </c>
      <c r="C118" s="107">
        <v>0</v>
      </c>
      <c r="D118" s="97">
        <v>0</v>
      </c>
    </row>
    <row r="119" spans="1:4" x14ac:dyDescent="0.2">
      <c r="A119" s="96">
        <v>1124</v>
      </c>
      <c r="B119" s="106" t="s">
        <v>563</v>
      </c>
      <c r="C119" s="107">
        <v>0</v>
      </c>
      <c r="D119" s="97">
        <v>0</v>
      </c>
    </row>
    <row r="120" spans="1:4" x14ac:dyDescent="0.2">
      <c r="A120" s="96">
        <v>1124</v>
      </c>
      <c r="B120" s="106" t="s">
        <v>564</v>
      </c>
      <c r="C120" s="107">
        <v>0</v>
      </c>
      <c r="D120" s="97">
        <v>0</v>
      </c>
    </row>
    <row r="121" spans="1:4" x14ac:dyDescent="0.2">
      <c r="A121" s="96">
        <v>1124</v>
      </c>
      <c r="B121" s="106" t="s">
        <v>565</v>
      </c>
      <c r="C121" s="97">
        <v>0</v>
      </c>
      <c r="D121" s="97">
        <v>0</v>
      </c>
    </row>
    <row r="122" spans="1:4" x14ac:dyDescent="0.2">
      <c r="A122" s="96">
        <v>1124</v>
      </c>
      <c r="B122" s="106" t="s">
        <v>566</v>
      </c>
      <c r="C122" s="97">
        <v>0</v>
      </c>
      <c r="D122" s="97">
        <v>0</v>
      </c>
    </row>
    <row r="123" spans="1:4" x14ac:dyDescent="0.2">
      <c r="A123" s="96">
        <v>1122</v>
      </c>
      <c r="B123" s="106" t="s">
        <v>567</v>
      </c>
      <c r="C123" s="97">
        <v>0</v>
      </c>
      <c r="D123" s="97">
        <v>0</v>
      </c>
    </row>
    <row r="124" spans="1:4" x14ac:dyDescent="0.2">
      <c r="A124" s="96">
        <v>1122</v>
      </c>
      <c r="B124" s="106" t="s">
        <v>568</v>
      </c>
      <c r="C124" s="107">
        <v>0</v>
      </c>
      <c r="D124" s="97">
        <v>0</v>
      </c>
    </row>
    <row r="125" spans="1:4" x14ac:dyDescent="0.2">
      <c r="A125" s="96">
        <v>1122</v>
      </c>
      <c r="B125" s="106" t="s">
        <v>569</v>
      </c>
      <c r="C125" s="97">
        <v>0</v>
      </c>
      <c r="D125" s="97">
        <v>0</v>
      </c>
    </row>
    <row r="126" spans="1:4" x14ac:dyDescent="0.2">
      <c r="A126" s="96"/>
      <c r="B126" s="108" t="s">
        <v>570</v>
      </c>
      <c r="C126" s="100">
        <f>C47+C48+C104-C110-C113</f>
        <v>2746162.8</v>
      </c>
      <c r="D126" s="100">
        <f>D47+D48+D104-D110-D113</f>
        <v>129298.74</v>
      </c>
    </row>
    <row r="128" spans="1:4" x14ac:dyDescent="0.2">
      <c r="A128" s="95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7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view="pageBreakPreview" topLeftCell="A4" zoomScaleNormal="100" zoomScaleSheetLayoutView="100" workbookViewId="0">
      <selection activeCell="B17" sqref="B17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4" width="2" style="35" customWidth="1"/>
    <col min="5" max="16384" width="11.42578125" style="35"/>
  </cols>
  <sheetData>
    <row r="1" spans="1:3" s="33" customFormat="1" ht="18" customHeight="1" x14ac:dyDescent="0.25">
      <c r="A1" s="140" t="s">
        <v>583</v>
      </c>
      <c r="B1" s="141"/>
      <c r="C1" s="142"/>
    </row>
    <row r="2" spans="1:3" s="33" customFormat="1" ht="18" customHeight="1" x14ac:dyDescent="0.25">
      <c r="A2" s="143" t="s">
        <v>536</v>
      </c>
      <c r="B2" s="144"/>
      <c r="C2" s="145"/>
    </row>
    <row r="3" spans="1:3" s="33" customFormat="1" ht="18" customHeight="1" x14ac:dyDescent="0.25">
      <c r="A3" s="143" t="s">
        <v>584</v>
      </c>
      <c r="B3" s="146"/>
      <c r="C3" s="145"/>
    </row>
    <row r="4" spans="1:3" s="36" customFormat="1" ht="18" customHeight="1" x14ac:dyDescent="0.2">
      <c r="A4" s="147" t="s">
        <v>537</v>
      </c>
      <c r="B4" s="148"/>
      <c r="C4" s="149"/>
    </row>
    <row r="5" spans="1:3" s="34" customFormat="1" x14ac:dyDescent="0.2">
      <c r="A5" s="54" t="s">
        <v>453</v>
      </c>
      <c r="B5" s="54"/>
      <c r="C5" s="127">
        <v>6880342.8600000003</v>
      </c>
    </row>
    <row r="6" spans="1:3" x14ac:dyDescent="0.2">
      <c r="A6" s="55"/>
      <c r="B6" s="56"/>
      <c r="C6" s="57"/>
    </row>
    <row r="7" spans="1:3" x14ac:dyDescent="0.2">
      <c r="A7" s="64" t="s">
        <v>454</v>
      </c>
      <c r="B7" s="64"/>
      <c r="C7" s="111">
        <f>SUM(C8:C13)</f>
        <v>0</v>
      </c>
    </row>
    <row r="8" spans="1:3" x14ac:dyDescent="0.2">
      <c r="A8" s="72" t="s">
        <v>455</v>
      </c>
      <c r="B8" s="71" t="s">
        <v>277</v>
      </c>
      <c r="C8" s="112">
        <v>0</v>
      </c>
    </row>
    <row r="9" spans="1:3" x14ac:dyDescent="0.2">
      <c r="A9" s="58" t="s">
        <v>456</v>
      </c>
      <c r="B9" s="59" t="s">
        <v>465</v>
      </c>
      <c r="C9" s="112">
        <v>0</v>
      </c>
    </row>
    <row r="10" spans="1:3" x14ac:dyDescent="0.2">
      <c r="A10" s="58" t="s">
        <v>457</v>
      </c>
      <c r="B10" s="59" t="s">
        <v>285</v>
      </c>
      <c r="C10" s="112">
        <v>0</v>
      </c>
    </row>
    <row r="11" spans="1:3" x14ac:dyDescent="0.2">
      <c r="A11" s="58" t="s">
        <v>458</v>
      </c>
      <c r="B11" s="59" t="s">
        <v>286</v>
      </c>
      <c r="C11" s="112">
        <v>0</v>
      </c>
    </row>
    <row r="12" spans="1:3" x14ac:dyDescent="0.2">
      <c r="A12" s="58" t="s">
        <v>459</v>
      </c>
      <c r="B12" s="59" t="s">
        <v>287</v>
      </c>
      <c r="C12" s="112">
        <v>0</v>
      </c>
    </row>
    <row r="13" spans="1:3" x14ac:dyDescent="0.2">
      <c r="A13" s="60" t="s">
        <v>460</v>
      </c>
      <c r="B13" s="61" t="s">
        <v>461</v>
      </c>
      <c r="C13" s="112">
        <v>0</v>
      </c>
    </row>
    <row r="14" spans="1:3" x14ac:dyDescent="0.2">
      <c r="A14" s="70"/>
      <c r="B14" s="62"/>
      <c r="C14" s="63"/>
    </row>
    <row r="15" spans="1:3" x14ac:dyDescent="0.2">
      <c r="A15" s="64" t="s">
        <v>47</v>
      </c>
      <c r="B15" s="56"/>
      <c r="C15" s="111">
        <f>SUM(C16:C18)</f>
        <v>0</v>
      </c>
    </row>
    <row r="16" spans="1:3" x14ac:dyDescent="0.2">
      <c r="A16" s="65">
        <v>3.1</v>
      </c>
      <c r="B16" s="59" t="s">
        <v>464</v>
      </c>
      <c r="C16" s="112">
        <v>0</v>
      </c>
    </row>
    <row r="17" spans="1:3" x14ac:dyDescent="0.2">
      <c r="A17" s="66">
        <v>3.2</v>
      </c>
      <c r="B17" s="59" t="s">
        <v>462</v>
      </c>
      <c r="C17" s="112">
        <v>0</v>
      </c>
    </row>
    <row r="18" spans="1:3" x14ac:dyDescent="0.2">
      <c r="A18" s="66">
        <v>3.3</v>
      </c>
      <c r="B18" s="61" t="s">
        <v>463</v>
      </c>
      <c r="C18" s="113">
        <v>0</v>
      </c>
    </row>
    <row r="19" spans="1:3" x14ac:dyDescent="0.2">
      <c r="A19" s="55"/>
      <c r="B19" s="67"/>
      <c r="C19" s="68"/>
    </row>
    <row r="20" spans="1:3" x14ac:dyDescent="0.2">
      <c r="A20" s="69" t="s">
        <v>46</v>
      </c>
      <c r="B20" s="69"/>
      <c r="C20" s="127">
        <f>C5+C7-C15</f>
        <v>6880342.8600000003</v>
      </c>
    </row>
    <row r="22" spans="1:3" ht="26.25" customHeight="1" x14ac:dyDescent="0.2">
      <c r="A22" s="150" t="s">
        <v>548</v>
      </c>
      <c r="B22" s="150"/>
      <c r="C22" s="150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view="pageBreakPreview" topLeftCell="A16" zoomScaleNormal="100" zoomScaleSheetLayoutView="100" workbookViewId="0">
      <selection activeCell="C39" sqref="C39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133" customWidth="1"/>
    <col min="4" max="4" width="2.42578125" style="35" customWidth="1"/>
    <col min="5" max="16384" width="11.42578125" style="35"/>
  </cols>
  <sheetData>
    <row r="1" spans="1:3" s="37" customFormat="1" ht="18.95" customHeight="1" x14ac:dyDescent="0.25">
      <c r="A1" s="151" t="s">
        <v>583</v>
      </c>
      <c r="B1" s="152"/>
      <c r="C1" s="153"/>
    </row>
    <row r="2" spans="1:3" s="37" customFormat="1" ht="18.95" customHeight="1" x14ac:dyDescent="0.25">
      <c r="A2" s="154" t="s">
        <v>538</v>
      </c>
      <c r="B2" s="155"/>
      <c r="C2" s="156"/>
    </row>
    <row r="3" spans="1:3" s="37" customFormat="1" ht="18.95" customHeight="1" x14ac:dyDescent="0.25">
      <c r="A3" s="154" t="s">
        <v>584</v>
      </c>
      <c r="B3" s="157"/>
      <c r="C3" s="156"/>
    </row>
    <row r="4" spans="1:3" s="38" customFormat="1" x14ac:dyDescent="0.2">
      <c r="A4" s="147" t="s">
        <v>537</v>
      </c>
      <c r="B4" s="148"/>
      <c r="C4" s="149"/>
    </row>
    <row r="5" spans="1:3" x14ac:dyDescent="0.2">
      <c r="A5" s="80" t="s">
        <v>466</v>
      </c>
      <c r="B5" s="54"/>
      <c r="C5" s="128">
        <v>4376401.8499999996</v>
      </c>
    </row>
    <row r="6" spans="1:3" x14ac:dyDescent="0.2">
      <c r="A6" s="74"/>
      <c r="B6" s="56"/>
      <c r="C6" s="75"/>
    </row>
    <row r="7" spans="1:3" x14ac:dyDescent="0.2">
      <c r="A7" s="64" t="s">
        <v>467</v>
      </c>
      <c r="B7" s="76"/>
      <c r="C7" s="129">
        <f>SUM(C8:C28)</f>
        <v>242221.78999999998</v>
      </c>
    </row>
    <row r="8" spans="1:3" x14ac:dyDescent="0.2">
      <c r="A8" s="93">
        <v>2.1</v>
      </c>
      <c r="B8" s="81" t="s">
        <v>305</v>
      </c>
      <c r="C8" s="130">
        <v>0</v>
      </c>
    </row>
    <row r="9" spans="1:3" x14ac:dyDescent="0.2">
      <c r="A9" s="93">
        <v>2.2000000000000002</v>
      </c>
      <c r="B9" s="81" t="s">
        <v>302</v>
      </c>
      <c r="C9" s="130">
        <v>0</v>
      </c>
    </row>
    <row r="10" spans="1:3" x14ac:dyDescent="0.2">
      <c r="A10" s="86">
        <v>2.2999999999999998</v>
      </c>
      <c r="B10" s="73" t="s">
        <v>172</v>
      </c>
      <c r="C10" s="130">
        <f>15140+209287.49+1299+1647.3</f>
        <v>227373.78999999998</v>
      </c>
    </row>
    <row r="11" spans="1:3" x14ac:dyDescent="0.2">
      <c r="A11" s="86">
        <v>2.4</v>
      </c>
      <c r="B11" s="73" t="s">
        <v>173</v>
      </c>
      <c r="C11" s="130">
        <v>0</v>
      </c>
    </row>
    <row r="12" spans="1:3" x14ac:dyDescent="0.2">
      <c r="A12" s="86">
        <v>2.5</v>
      </c>
      <c r="B12" s="73" t="s">
        <v>174</v>
      </c>
      <c r="C12" s="130">
        <v>0</v>
      </c>
    </row>
    <row r="13" spans="1:3" x14ac:dyDescent="0.2">
      <c r="A13" s="86">
        <v>2.6</v>
      </c>
      <c r="B13" s="73" t="s">
        <v>175</v>
      </c>
      <c r="C13" s="130">
        <v>0</v>
      </c>
    </row>
    <row r="14" spans="1:3" x14ac:dyDescent="0.2">
      <c r="A14" s="86">
        <v>2.7</v>
      </c>
      <c r="B14" s="73" t="s">
        <v>176</v>
      </c>
      <c r="C14" s="130">
        <v>0</v>
      </c>
    </row>
    <row r="15" spans="1:3" x14ac:dyDescent="0.2">
      <c r="A15" s="86">
        <v>2.8</v>
      </c>
      <c r="B15" s="73" t="s">
        <v>177</v>
      </c>
      <c r="C15" s="130">
        <v>14848</v>
      </c>
    </row>
    <row r="16" spans="1:3" x14ac:dyDescent="0.2">
      <c r="A16" s="86">
        <v>2.9</v>
      </c>
      <c r="B16" s="73" t="s">
        <v>179</v>
      </c>
      <c r="C16" s="130">
        <v>0</v>
      </c>
    </row>
    <row r="17" spans="1:3" x14ac:dyDescent="0.2">
      <c r="A17" s="86" t="s">
        <v>468</v>
      </c>
      <c r="B17" s="73" t="s">
        <v>469</v>
      </c>
      <c r="C17" s="130">
        <v>0</v>
      </c>
    </row>
    <row r="18" spans="1:3" x14ac:dyDescent="0.2">
      <c r="A18" s="86" t="s">
        <v>498</v>
      </c>
      <c r="B18" s="73" t="s">
        <v>181</v>
      </c>
      <c r="C18" s="130">
        <v>0</v>
      </c>
    </row>
    <row r="19" spans="1:3" x14ac:dyDescent="0.2">
      <c r="A19" s="86" t="s">
        <v>499</v>
      </c>
      <c r="B19" s="73" t="s">
        <v>470</v>
      </c>
      <c r="C19" s="130">
        <v>0</v>
      </c>
    </row>
    <row r="20" spans="1:3" x14ac:dyDescent="0.2">
      <c r="A20" s="86" t="s">
        <v>500</v>
      </c>
      <c r="B20" s="73" t="s">
        <v>471</v>
      </c>
      <c r="C20" s="130">
        <v>0</v>
      </c>
    </row>
    <row r="21" spans="1:3" x14ac:dyDescent="0.2">
      <c r="A21" s="86" t="s">
        <v>501</v>
      </c>
      <c r="B21" s="73" t="s">
        <v>472</v>
      </c>
      <c r="C21" s="130">
        <v>0</v>
      </c>
    </row>
    <row r="22" spans="1:3" x14ac:dyDescent="0.2">
      <c r="A22" s="86" t="s">
        <v>473</v>
      </c>
      <c r="B22" s="73" t="s">
        <v>474</v>
      </c>
      <c r="C22" s="130">
        <v>0</v>
      </c>
    </row>
    <row r="23" spans="1:3" x14ac:dyDescent="0.2">
      <c r="A23" s="86" t="s">
        <v>475</v>
      </c>
      <c r="B23" s="73" t="s">
        <v>476</v>
      </c>
      <c r="C23" s="130">
        <v>0</v>
      </c>
    </row>
    <row r="24" spans="1:3" x14ac:dyDescent="0.2">
      <c r="A24" s="86" t="s">
        <v>477</v>
      </c>
      <c r="B24" s="73" t="s">
        <v>478</v>
      </c>
      <c r="C24" s="130">
        <v>0</v>
      </c>
    </row>
    <row r="25" spans="1:3" x14ac:dyDescent="0.2">
      <c r="A25" s="86" t="s">
        <v>479</v>
      </c>
      <c r="B25" s="73" t="s">
        <v>480</v>
      </c>
      <c r="C25" s="130">
        <v>0</v>
      </c>
    </row>
    <row r="26" spans="1:3" x14ac:dyDescent="0.2">
      <c r="A26" s="86" t="s">
        <v>481</v>
      </c>
      <c r="B26" s="73" t="s">
        <v>482</v>
      </c>
      <c r="C26" s="130">
        <v>0</v>
      </c>
    </row>
    <row r="27" spans="1:3" x14ac:dyDescent="0.2">
      <c r="A27" s="86" t="s">
        <v>483</v>
      </c>
      <c r="B27" s="73" t="s">
        <v>484</v>
      </c>
      <c r="C27" s="130">
        <v>0</v>
      </c>
    </row>
    <row r="28" spans="1:3" x14ac:dyDescent="0.2">
      <c r="A28" s="86" t="s">
        <v>485</v>
      </c>
      <c r="B28" s="81" t="s">
        <v>486</v>
      </c>
      <c r="C28" s="130">
        <v>0</v>
      </c>
    </row>
    <row r="29" spans="1:3" x14ac:dyDescent="0.2">
      <c r="A29" s="87"/>
      <c r="B29" s="82"/>
      <c r="C29" s="83"/>
    </row>
    <row r="30" spans="1:3" x14ac:dyDescent="0.2">
      <c r="A30" s="84" t="s">
        <v>487</v>
      </c>
      <c r="B30" s="85"/>
      <c r="C30" s="131">
        <f>SUM(C31:C37)</f>
        <v>0</v>
      </c>
    </row>
    <row r="31" spans="1:3" x14ac:dyDescent="0.2">
      <c r="A31" s="86" t="s">
        <v>488</v>
      </c>
      <c r="B31" s="73" t="s">
        <v>374</v>
      </c>
      <c r="C31" s="130">
        <v>0</v>
      </c>
    </row>
    <row r="32" spans="1:3" x14ac:dyDescent="0.2">
      <c r="A32" s="86" t="s">
        <v>489</v>
      </c>
      <c r="B32" s="73" t="s">
        <v>44</v>
      </c>
      <c r="C32" s="130">
        <v>0</v>
      </c>
    </row>
    <row r="33" spans="1:3" x14ac:dyDescent="0.2">
      <c r="A33" s="86" t="s">
        <v>490</v>
      </c>
      <c r="B33" s="73" t="s">
        <v>384</v>
      </c>
      <c r="C33" s="130">
        <v>0</v>
      </c>
    </row>
    <row r="34" spans="1:3" x14ac:dyDescent="0.2">
      <c r="A34" s="86" t="s">
        <v>491</v>
      </c>
      <c r="B34" s="73" t="s">
        <v>492</v>
      </c>
      <c r="C34" s="130">
        <v>0</v>
      </c>
    </row>
    <row r="35" spans="1:3" x14ac:dyDescent="0.2">
      <c r="A35" s="86" t="s">
        <v>493</v>
      </c>
      <c r="B35" s="73" t="s">
        <v>494</v>
      </c>
      <c r="C35" s="130">
        <v>0</v>
      </c>
    </row>
    <row r="36" spans="1:3" x14ac:dyDescent="0.2">
      <c r="A36" s="86" t="s">
        <v>495</v>
      </c>
      <c r="B36" s="73" t="s">
        <v>392</v>
      </c>
      <c r="C36" s="130">
        <v>0</v>
      </c>
    </row>
    <row r="37" spans="1:3" x14ac:dyDescent="0.2">
      <c r="A37" s="86" t="s">
        <v>496</v>
      </c>
      <c r="B37" s="81" t="s">
        <v>497</v>
      </c>
      <c r="C37" s="132">
        <v>0</v>
      </c>
    </row>
    <row r="38" spans="1:3" x14ac:dyDescent="0.2">
      <c r="A38" s="74"/>
      <c r="B38" s="77"/>
      <c r="C38" s="78"/>
    </row>
    <row r="39" spans="1:3" x14ac:dyDescent="0.2">
      <c r="A39" s="79" t="s">
        <v>48</v>
      </c>
      <c r="B39" s="54"/>
      <c r="C39" s="110">
        <f>C5-C7+C30</f>
        <v>4134180.0599999996</v>
      </c>
    </row>
    <row r="41" spans="1:3" ht="30.75" customHeight="1" x14ac:dyDescent="0.2">
      <c r="A41" s="150" t="s">
        <v>548</v>
      </c>
      <c r="B41" s="150"/>
      <c r="C41" s="150"/>
    </row>
  </sheetData>
  <mergeCells count="5">
    <mergeCell ref="A1:C1"/>
    <mergeCell ref="A2:C2"/>
    <mergeCell ref="A3:C3"/>
    <mergeCell ref="A4:C4"/>
    <mergeCell ref="A41:C4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view="pageBreakPreview" topLeftCell="B25" zoomScale="90" zoomScaleNormal="100" zoomScaleSheetLayoutView="90" workbookViewId="0">
      <selection activeCell="B34" sqref="B34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39" t="s">
        <v>583</v>
      </c>
      <c r="B1" s="158"/>
      <c r="C1" s="158"/>
      <c r="D1" s="158"/>
      <c r="E1" s="158"/>
      <c r="F1" s="158"/>
      <c r="G1" s="23" t="s">
        <v>528</v>
      </c>
      <c r="H1" s="24">
        <v>2022</v>
      </c>
    </row>
    <row r="2" spans="1:10" ht="18.95" customHeight="1" x14ac:dyDescent="0.2">
      <c r="A2" s="139" t="s">
        <v>539</v>
      </c>
      <c r="B2" s="158"/>
      <c r="C2" s="158"/>
      <c r="D2" s="158"/>
      <c r="E2" s="158"/>
      <c r="F2" s="158"/>
      <c r="G2" s="23" t="s">
        <v>529</v>
      </c>
      <c r="H2" s="24" t="s">
        <v>531</v>
      </c>
    </row>
    <row r="3" spans="1:10" ht="18.95" customHeight="1" x14ac:dyDescent="0.2">
      <c r="A3" s="159" t="s">
        <v>584</v>
      </c>
      <c r="B3" s="160"/>
      <c r="C3" s="160"/>
      <c r="D3" s="160"/>
      <c r="E3" s="160"/>
      <c r="F3" s="160"/>
      <c r="G3" s="23" t="s">
        <v>530</v>
      </c>
      <c r="H3" s="24">
        <v>3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61</v>
      </c>
    </row>
    <row r="36" spans="1:6" x14ac:dyDescent="0.2">
      <c r="A36" s="25">
        <v>8110</v>
      </c>
      <c r="B36" s="25" t="s">
        <v>60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8120</v>
      </c>
      <c r="B37" s="25" t="s">
        <v>59</v>
      </c>
      <c r="C37" s="30">
        <v>0</v>
      </c>
      <c r="D37" s="30">
        <v>0</v>
      </c>
      <c r="E37" s="30">
        <v>0</v>
      </c>
      <c r="F37" s="30">
        <f t="shared" si="0"/>
        <v>0</v>
      </c>
    </row>
    <row r="38" spans="1:6" x14ac:dyDescent="0.2">
      <c r="A38" s="25">
        <v>8130</v>
      </c>
      <c r="B38" s="25" t="s">
        <v>58</v>
      </c>
      <c r="C38" s="30">
        <v>0</v>
      </c>
      <c r="D38" s="30">
        <v>0</v>
      </c>
      <c r="E38" s="30">
        <v>0</v>
      </c>
      <c r="F38" s="30">
        <f t="shared" si="0"/>
        <v>0</v>
      </c>
    </row>
    <row r="39" spans="1:6" x14ac:dyDescent="0.2">
      <c r="A39" s="25">
        <v>8140</v>
      </c>
      <c r="B39" s="25" t="s">
        <v>57</v>
      </c>
      <c r="C39" s="30">
        <v>0</v>
      </c>
      <c r="D39" s="30">
        <v>0</v>
      </c>
      <c r="E39" s="30">
        <v>0</v>
      </c>
      <c r="F39" s="30">
        <f t="shared" si="0"/>
        <v>0</v>
      </c>
    </row>
    <row r="40" spans="1:6" x14ac:dyDescent="0.2">
      <c r="A40" s="25">
        <v>8150</v>
      </c>
      <c r="B40" s="25" t="s">
        <v>56</v>
      </c>
      <c r="C40" s="30">
        <v>0</v>
      </c>
      <c r="D40" s="30">
        <v>0</v>
      </c>
      <c r="E40" s="30">
        <v>0</v>
      </c>
      <c r="F40" s="30">
        <f t="shared" si="0"/>
        <v>0</v>
      </c>
    </row>
    <row r="41" spans="1:6" x14ac:dyDescent="0.2">
      <c r="A41" s="25">
        <v>8210</v>
      </c>
      <c r="B41" s="25" t="s">
        <v>55</v>
      </c>
      <c r="C41" s="30">
        <v>0</v>
      </c>
      <c r="D41" s="30">
        <v>0</v>
      </c>
      <c r="E41" s="30">
        <v>0</v>
      </c>
      <c r="F41" s="30">
        <f t="shared" si="0"/>
        <v>0</v>
      </c>
    </row>
    <row r="42" spans="1:6" x14ac:dyDescent="0.2">
      <c r="A42" s="25">
        <v>8220</v>
      </c>
      <c r="B42" s="25" t="s">
        <v>54</v>
      </c>
      <c r="C42" s="30">
        <v>0</v>
      </c>
      <c r="D42" s="30">
        <v>0</v>
      </c>
      <c r="E42" s="30">
        <v>0</v>
      </c>
      <c r="F42" s="30">
        <f t="shared" si="0"/>
        <v>0</v>
      </c>
    </row>
    <row r="43" spans="1:6" x14ac:dyDescent="0.2">
      <c r="A43" s="25">
        <v>8230</v>
      </c>
      <c r="B43" s="25" t="s">
        <v>53</v>
      </c>
      <c r="C43" s="30">
        <v>0</v>
      </c>
      <c r="D43" s="30">
        <v>0</v>
      </c>
      <c r="E43" s="30">
        <v>0</v>
      </c>
      <c r="F43" s="30">
        <f t="shared" si="0"/>
        <v>0</v>
      </c>
    </row>
    <row r="44" spans="1:6" x14ac:dyDescent="0.2">
      <c r="A44" s="25">
        <v>8240</v>
      </c>
      <c r="B44" s="25" t="s">
        <v>52</v>
      </c>
      <c r="C44" s="30">
        <v>0</v>
      </c>
      <c r="D44" s="30">
        <v>0</v>
      </c>
      <c r="E44" s="30">
        <v>0</v>
      </c>
      <c r="F44" s="30">
        <f t="shared" si="0"/>
        <v>0</v>
      </c>
    </row>
    <row r="45" spans="1:6" x14ac:dyDescent="0.2">
      <c r="A45" s="25">
        <v>8250</v>
      </c>
      <c r="B45" s="25" t="s">
        <v>51</v>
      </c>
      <c r="C45" s="30">
        <v>0</v>
      </c>
      <c r="D45" s="30">
        <v>0</v>
      </c>
      <c r="E45" s="30">
        <v>0</v>
      </c>
      <c r="F45" s="30">
        <f t="shared" si="0"/>
        <v>0</v>
      </c>
    </row>
    <row r="46" spans="1:6" x14ac:dyDescent="0.2">
      <c r="A46" s="25">
        <v>8260</v>
      </c>
      <c r="B46" s="25" t="s">
        <v>50</v>
      </c>
      <c r="C46" s="30">
        <v>0</v>
      </c>
      <c r="D46" s="30">
        <v>0</v>
      </c>
      <c r="E46" s="30">
        <v>0</v>
      </c>
      <c r="F46" s="30">
        <f t="shared" si="0"/>
        <v>0</v>
      </c>
    </row>
    <row r="47" spans="1:6" x14ac:dyDescent="0.2">
      <c r="A47" s="25">
        <v>8270</v>
      </c>
      <c r="B47" s="25" t="s">
        <v>49</v>
      </c>
      <c r="C47" s="30">
        <v>0</v>
      </c>
      <c r="D47" s="30">
        <v>0</v>
      </c>
      <c r="E47" s="30">
        <v>0</v>
      </c>
      <c r="F47" s="30">
        <f t="shared" si="0"/>
        <v>0</v>
      </c>
    </row>
    <row r="49" spans="2:2" x14ac:dyDescent="0.2">
      <c r="B49" s="25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2022-10-25T17:21:46Z</cp:lastPrinted>
  <dcterms:created xsi:type="dcterms:W3CDTF">2012-12-11T20:36:24Z</dcterms:created>
  <dcterms:modified xsi:type="dcterms:W3CDTF">2022-10-25T17:22:08Z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