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2\TRIM_04_2022\4TO_INF_FIN_TRIM_2022\"/>
    </mc:Choice>
  </mc:AlternateContent>
  <xr:revisionPtr revIDLastSave="0" documentId="8_{AF9C8EAA-CE7B-4EC2-B62D-D4B49142CBD1}" xr6:coauthVersionLast="45" xr6:coauthVersionMax="45" xr10:uidLastSave="{00000000-0000-0000-0000-000000000000}"/>
  <bookViews>
    <workbookView xWindow="-120" yWindow="-120" windowWidth="20730" windowHeight="1116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  <definedName name="_xlnm.Print_Area" localSheetId="2">CA!$A$1:$I$52</definedName>
    <definedName name="_xlnm.Print_Area" localSheetId="3">CFG!$A$1:$I$50</definedName>
    <definedName name="_xlnm.Print_Area" localSheetId="0">COG!$A$1:$I$90</definedName>
    <definedName name="_xlnm.Print_Area" localSheetId="1">CTG!$A$1:$I$23</definedName>
  </definedNames>
  <calcPr calcId="191029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0" i="6"/>
  <c r="H68" i="6"/>
  <c r="H67" i="6"/>
  <c r="H63" i="6"/>
  <c r="H62" i="6"/>
  <c r="H61" i="6"/>
  <c r="H60" i="6"/>
  <c r="H59" i="6"/>
  <c r="H55" i="6"/>
  <c r="H54" i="6"/>
  <c r="H52" i="6"/>
  <c r="H51" i="6"/>
  <c r="H47" i="6"/>
  <c r="H46" i="6"/>
  <c r="H39" i="6"/>
  <c r="H38" i="6"/>
  <c r="H37" i="6"/>
  <c r="H36" i="6"/>
  <c r="H35" i="6"/>
  <c r="H28" i="6"/>
  <c r="H21" i="6"/>
  <c r="H14" i="6"/>
  <c r="H12" i="6"/>
  <c r="H11" i="6"/>
  <c r="H9" i="6"/>
  <c r="E76" i="6"/>
  <c r="E75" i="6"/>
  <c r="E74" i="6"/>
  <c r="H74" i="6" s="1"/>
  <c r="E73" i="6"/>
  <c r="H73" i="6" s="1"/>
  <c r="E72" i="6"/>
  <c r="H72" i="6" s="1"/>
  <c r="E71" i="6"/>
  <c r="H71" i="6" s="1"/>
  <c r="E70" i="6"/>
  <c r="E68" i="6"/>
  <c r="E67" i="6"/>
  <c r="E66" i="6"/>
  <c r="H66" i="6" s="1"/>
  <c r="E64" i="6"/>
  <c r="H64" i="6" s="1"/>
  <c r="E63" i="6"/>
  <c r="E62" i="6"/>
  <c r="E61" i="6"/>
  <c r="E60" i="6"/>
  <c r="E59" i="6"/>
  <c r="E58" i="6"/>
  <c r="H58" i="6" s="1"/>
  <c r="E56" i="6"/>
  <c r="H56" i="6" s="1"/>
  <c r="E55" i="6"/>
  <c r="E54" i="6"/>
  <c r="E52" i="6"/>
  <c r="E51" i="6"/>
  <c r="E50" i="6"/>
  <c r="H50" i="6" s="1"/>
  <c r="E49" i="6"/>
  <c r="H49" i="6" s="1"/>
  <c r="E48" i="6"/>
  <c r="H48" i="6" s="1"/>
  <c r="E47" i="6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E37" i="6"/>
  <c r="E36" i="6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E33" i="6" s="1"/>
  <c r="H33" i="6" s="1"/>
  <c r="D23" i="6"/>
  <c r="D13" i="6"/>
  <c r="D5" i="6"/>
  <c r="C69" i="6"/>
  <c r="E69" i="6" s="1"/>
  <c r="H69" i="6" s="1"/>
  <c r="C65" i="6"/>
  <c r="E65" i="6" s="1"/>
  <c r="H65" i="6" s="1"/>
  <c r="C57" i="6"/>
  <c r="C53" i="6"/>
  <c r="E53" i="6" s="1"/>
  <c r="H53" i="6" s="1"/>
  <c r="C43" i="6"/>
  <c r="C33" i="6"/>
  <c r="C23" i="6"/>
  <c r="C13" i="6"/>
  <c r="C5" i="6"/>
  <c r="E43" i="6" l="1"/>
  <c r="H43" i="6" s="1"/>
  <c r="E23" i="6"/>
  <c r="H23" i="6" s="1"/>
  <c r="E13" i="6"/>
  <c r="H13" i="6" s="1"/>
  <c r="C77" i="6"/>
  <c r="D77" i="6"/>
  <c r="F77" i="6"/>
  <c r="E5" i="6"/>
  <c r="G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77" i="6" l="1"/>
  <c r="H5" i="6"/>
  <c r="H77" i="6" s="1"/>
  <c r="E37" i="5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<sst xmlns="http://schemas.openxmlformats.org/spreadsheetml/2006/main" count="203" uniqueCount="142">
  <si>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</si>
  <si>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</si>
  <si>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</si>
  <si>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</si>
  <si>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</si>
  <si>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</si>
  <si>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</si>
  <si>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</si>
  <si>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</si>
  <si>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</si>
  <si>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</si>
  <si>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</si>
  <si>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</si>
  <si>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</si>
  <si>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</si>
  <si>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</si>
  <si>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</si>
  <si>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</si>
  <si>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</si>
  <si>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</si>
  <si>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</si>
  <si>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</si>
  <si>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</si>
  <si>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</si>
  <si>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</si>
  <si>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</si>
  <si>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</si>
  <si>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</si>
  <si>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</si>
  <si>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</si>
  <si>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</si>
  <si>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</si>
  <si>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</si>
  <si>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</si>
  <si>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</si>
  <si>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</si>
  <si>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</si>
  <si>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</si>
  <si>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</si>
  <si>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</si>
  <si>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</si>
  <si>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</si>
  <si>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</si>
  <si>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</si>
  <si>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</si>
  <si>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</si>
  <si>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</si>
  <si>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</si>
  <si>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</si>
  <si>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</si>
  <si>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</si>
  <si>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</si>
  <si>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</si>
  <si>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</si>
  <si>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</si>
  <si>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</si>
  <si>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</si>
  <si>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</si>
  <si>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</si>
  <si>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</si>
  <si>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</si>
  <si>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</si>
  <si>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</si>
  <si>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</si>
  <si>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</si>
  <si>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</si>
  <si>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</si>
  <si>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</si>
  <si>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</si>
  <si>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</si>
  <si>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</si>
  <si>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</si>
  <si>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</si>
  <si>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</si>
  <si>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</si>
  <si>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</si>
  <si>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</si>
  <si>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</si>
  <si>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</si>
  <si>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</si>
  <si>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</si>
  <si>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</si>
  <si>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</si>
  <si>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</si>
  <si>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</si>
  <si>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</si>
  <si>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</si>
  <si>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</si>
  <si>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</si>
  <si>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</si>
  <si>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</si>
  <si>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</si>
  <si>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</si>
  <si>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</si>
  <si>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</si>
  <si>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</si>
  <si>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</si>
  <si>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</si>
  <si>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</si>
  <si>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</si>
  <si>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</si>
  <si>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</si>
  <si>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</si>
  <si>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</si>
  <si>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</si>
  <si>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</si>
  <si>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</si>
  <si>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</si>
  <si>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</si>
  <si>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</si>
  <si>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</si>
  <si>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</si>
  <si>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</si>
  <si>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</si>
  <si>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</si>
  <si>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</si>
  <si>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</si>
  <si>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</si>
  <si>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</si>
  <si>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</si>
  <si>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</si>
  <si>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</si>
  <si>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</si>
  <si>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</si>
  <si>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</si>
  <si>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</si>
  <si>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</si>
  <si>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</si>
  <si>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</si>
  <si>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</si>
  <si>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</si>
  <si>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</si>
  <si>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</si>
  <si>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</si>
  <si>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</si>
  <si>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Instituto Municipal de Planeación de San Miguel de Allende, Gto.
Estado Analítico del Ejercicio del Presupuesto de Egresos
Clasificación por Objeto del Gasto (Capítulo y Concepto)
Del 1 de Enero al 31 de Diciembre de 2022</t>
  </si>
  <si>
    <t>Instituto Municipal de Planeación de San Miguel de Allende, Gto.
Estado Analítico del Ejercicio del Presupuesto de Egresos
Clasificación Económica (por Tipo de Gasto)
Del 1 de Enero al 31 de Diciembre de 2022</t>
  </si>
  <si>
    <t>31120-8801 DIRECCIÓN GENERAL</t>
  </si>
  <si>
    <t>Instituto Municipal de Planeación de San Miguel de Allende, Gto.
Estado Analítico del Ejercicio del Presupuesto de Egresos
Clasificación Administrativa
Del 1 de Enero al 31 de Diciembre de 2022</t>
  </si>
  <si>
    <t>Instituto Municipal de Planeación de San Miguel de Allende, Gto.
Estado Analítico del Ejercicio del Presupuesto de Egresos
Clasificación Administrativa (Poderes)
Del 1 de Enero al 31 de Diciembre de 2022</t>
  </si>
  <si>
    <t>Instituto Municipal de Planeación de San Miguel de Allende, Gto.
Estado Analítico del Ejercicio del Presupuesto de Egresos
Clasificación Administrativa (Sector Paraestatal)
Del 1 de Enero al 31 de Diciembre de 2022</t>
  </si>
  <si>
    <t>Instituto Municipal de Planeación de San Miguel de Allende, Gto.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</si>
</sst>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2190750</xdr:colOff>
      <xdr:row>77</xdr:row>
      <xdr:rowOff>38100</xdr:rowOff>
    </xdr:from>
    <xdr:to>
      <xdr:col>6</xdr:col>
      <xdr:colOff>332301</xdr:colOff>
      <xdr:row>89</xdr:row>
      <xdr:rowOff>127600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DA68AB5-4292-4A48-9B05-2F2EFB33EB40}"/>
            </a:ext>
          </a:extLst>
        </xdr:cNvPr>
        <xdr:cNvGrpSpPr/>
      </xdr:nvGrpSpPr>
      <xdr:grpSpPr>
        <a:xfrm>
          <a:off x="2275417" y="12092517"/>
          <a:ext cx="6004967" cy="1867500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A22F1207-5203-4604-85BA-A22B7C04EF1E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1A3BED3-F449-4CD3-92ED-1AC4E076C7BA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1704975</xdr:colOff>
      <xdr:row>10</xdr:row>
      <xdr:rowOff>0</xdr:rowOff>
    </xdr:from>
    <xdr:to>
      <xdr:col>6</xdr:col>
      <xdr:colOff>799026</xdr:colOff>
      <xdr:row>22</xdr:row>
      <xdr:rowOff>89500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A67D6E0-357B-4524-82F1-9569BA46C1A8}"/>
            </a:ext>
          </a:extLst>
        </xdr:cNvPr>
        <xdr:cNvGrpSpPr/>
      </xdr:nvGrpSpPr>
      <xdr:grpSpPr>
        <a:xfrm>
          <a:off x="1724025" y="2085975"/>
          <a:ext cx="6009201" cy="1804000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42067F49-2838-4D2E-AD18-A1348716D133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2B3AC8F-7E37-4C1C-9D37-6ECE512F80BF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2305050</xdr:colOff>
      <xdr:row>39</xdr:row>
      <xdr:rowOff>28575</xdr:rowOff>
    </xdr:from>
    <xdr:to>
      <xdr:col>5</xdr:col>
      <xdr:colOff>570426</xdr:colOff>
      <xdr:row>51</xdr:row>
      <xdr:rowOff>118075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A586576-D185-43B5-AACF-19BE1FC9E66E}"/>
            </a:ext>
          </a:extLst>
        </xdr:cNvPr>
        <xdr:cNvGrpSpPr/>
      </xdr:nvGrpSpPr>
      <xdr:grpSpPr>
        <a:xfrm>
          <a:off x="2376488" y="7339013"/>
          <a:ext cx="6004438" cy="1804000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34574815-8567-4EDE-887F-55B227E88387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C0C588E7-358A-4556-8CA2-AB5FAEC4A815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2590800</xdr:colOff>
      <xdr:row>37</xdr:row>
      <xdr:rowOff>19050</xdr:rowOff>
    </xdr:from>
    <xdr:to>
      <xdr:col>5</xdr:col>
      <xdr:colOff>941901</xdr:colOff>
      <xdr:row>49</xdr:row>
      <xdr:rowOff>108550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2502EF5-335F-4C15-9A01-ABF1C08DD9C3}"/>
            </a:ext>
          </a:extLst>
        </xdr:cNvPr>
        <xdr:cNvGrpSpPr/>
      </xdr:nvGrpSpPr>
      <xdr:grpSpPr>
        <a:xfrm>
          <a:off x="2664883" y="6146800"/>
          <a:ext cx="6013435" cy="1867500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506505D5-DE3C-4AC5-ADD3-0BEFF855E045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4C380DCD-D578-4A8E-B661-A3B989349DFC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view="pageBreakPreview" topLeftCell="A55" zoomScale="90" zoomScaleNormal="100" zoomScaleSheetLayoutView="90" workbookViewId="0">
      <selection activeCell="B66" sqref="B66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2.1640625" style="1" customWidth="1"/>
    <col min="10" max="16384" width="12" style="1"/>
  </cols>
  <sheetData>
    <row r="1" spans="1:8" ht="50.1" customHeight="1" x14ac:dyDescent="0.2">
      <c r="A1" s="41" t="s">
        <v>135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3794566.9899999998</v>
      </c>
      <c r="D5" s="34">
        <f>SUM(D6:D12)</f>
        <v>292126.17000000004</v>
      </c>
      <c r="E5" s="34">
        <f>C5+D5</f>
        <v>4086693.1599999997</v>
      </c>
      <c r="F5" s="34">
        <f>SUM(F6:F12)</f>
        <v>3781552.5900000003</v>
      </c>
      <c r="G5" s="34">
        <f>SUM(G6:G12)</f>
        <v>3781552.5900000003</v>
      </c>
      <c r="H5" s="34">
        <f>E5-F5</f>
        <v>305140.56999999937</v>
      </c>
    </row>
    <row r="6" spans="1:8" x14ac:dyDescent="0.2">
      <c r="A6" s="28">
        <v>1100</v>
      </c>
      <c r="B6" s="10" t="s">
        <v>73</v>
      </c>
      <c r="C6" s="12">
        <v>2926033.03</v>
      </c>
      <c r="D6" s="12">
        <v>0</v>
      </c>
      <c r="E6" s="12">
        <f t="shared" ref="E6:E69" si="0">C6+D6</f>
        <v>2926033.03</v>
      </c>
      <c r="F6" s="12">
        <v>2844577.68</v>
      </c>
      <c r="G6" s="12">
        <v>2844577.68</v>
      </c>
      <c r="H6" s="12">
        <f t="shared" ref="H6:H69" si="1">E6-F6</f>
        <v>81455.349999999627</v>
      </c>
    </row>
    <row r="7" spans="1:8" x14ac:dyDescent="0.2">
      <c r="A7" s="28">
        <v>1200</v>
      </c>
      <c r="B7" s="10" t="s">
        <v>74</v>
      </c>
      <c r="C7" s="12">
        <v>343185.81</v>
      </c>
      <c r="D7" s="12">
        <v>0</v>
      </c>
      <c r="E7" s="12">
        <f t="shared" si="0"/>
        <v>343185.81</v>
      </c>
      <c r="F7" s="12">
        <v>294782.59999999998</v>
      </c>
      <c r="G7" s="12">
        <v>294782.59999999998</v>
      </c>
      <c r="H7" s="12">
        <f t="shared" si="1"/>
        <v>48403.210000000021</v>
      </c>
    </row>
    <row r="8" spans="1:8" x14ac:dyDescent="0.2">
      <c r="A8" s="28">
        <v>1300</v>
      </c>
      <c r="B8" s="10" t="s">
        <v>75</v>
      </c>
      <c r="C8" s="12">
        <v>368760.32000000001</v>
      </c>
      <c r="D8" s="12">
        <v>54361.22</v>
      </c>
      <c r="E8" s="12">
        <f t="shared" si="0"/>
        <v>423121.54000000004</v>
      </c>
      <c r="F8" s="12">
        <v>413976.73</v>
      </c>
      <c r="G8" s="12">
        <v>413976.73</v>
      </c>
      <c r="H8" s="12">
        <f t="shared" si="1"/>
        <v>9144.8100000000559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76</v>
      </c>
      <c r="C10" s="12">
        <v>156587.82999999999</v>
      </c>
      <c r="D10" s="12">
        <v>237764.95</v>
      </c>
      <c r="E10" s="12">
        <f t="shared" si="0"/>
        <v>394352.78</v>
      </c>
      <c r="F10" s="12">
        <v>228215.58</v>
      </c>
      <c r="G10" s="12">
        <v>228215.58</v>
      </c>
      <c r="H10" s="12">
        <f t="shared" si="1"/>
        <v>166137.20000000004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153800</v>
      </c>
      <c r="D13" s="35">
        <f>SUM(D14:D22)</f>
        <v>432533</v>
      </c>
      <c r="E13" s="35">
        <f t="shared" si="0"/>
        <v>586333</v>
      </c>
      <c r="F13" s="35">
        <f>SUM(F14:F22)</f>
        <v>325421.56</v>
      </c>
      <c r="G13" s="35">
        <f>SUM(G14:G22)</f>
        <v>325421.56</v>
      </c>
      <c r="H13" s="35">
        <f t="shared" si="1"/>
        <v>260911.44</v>
      </c>
    </row>
    <row r="14" spans="1:8" x14ac:dyDescent="0.2">
      <c r="A14" s="28">
        <v>2100</v>
      </c>
      <c r="B14" s="10" t="s">
        <v>78</v>
      </c>
      <c r="C14" s="12">
        <v>111400</v>
      </c>
      <c r="D14" s="12">
        <v>126000</v>
      </c>
      <c r="E14" s="12">
        <f t="shared" si="0"/>
        <v>237400</v>
      </c>
      <c r="F14" s="12">
        <v>111094.21</v>
      </c>
      <c r="G14" s="12">
        <v>111094.21</v>
      </c>
      <c r="H14" s="12">
        <f t="shared" si="1"/>
        <v>126305.79</v>
      </c>
    </row>
    <row r="15" spans="1:8" x14ac:dyDescent="0.2">
      <c r="A15" s="28">
        <v>2200</v>
      </c>
      <c r="B15" s="10" t="s">
        <v>79</v>
      </c>
      <c r="C15" s="12">
        <v>12900</v>
      </c>
      <c r="D15" s="12">
        <v>4500</v>
      </c>
      <c r="E15" s="12">
        <f t="shared" si="0"/>
        <v>17400</v>
      </c>
      <c r="F15" s="12">
        <v>8596.5400000000009</v>
      </c>
      <c r="G15" s="12">
        <v>8596.5400000000009</v>
      </c>
      <c r="H15" s="12">
        <f t="shared" si="1"/>
        <v>8803.4599999999991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1500</v>
      </c>
      <c r="D17" s="12">
        <v>37000</v>
      </c>
      <c r="E17" s="12">
        <f t="shared" si="0"/>
        <v>38500</v>
      </c>
      <c r="F17" s="12">
        <v>11658.87</v>
      </c>
      <c r="G17" s="12">
        <v>11658.87</v>
      </c>
      <c r="H17" s="12">
        <f t="shared" si="1"/>
        <v>26841.129999999997</v>
      </c>
    </row>
    <row r="18" spans="1:8" x14ac:dyDescent="0.2">
      <c r="A18" s="28">
        <v>2500</v>
      </c>
      <c r="B18" s="10" t="s">
        <v>82</v>
      </c>
      <c r="C18" s="12">
        <v>0</v>
      </c>
      <c r="D18" s="12">
        <v>54000</v>
      </c>
      <c r="E18" s="12">
        <f t="shared" si="0"/>
        <v>54000</v>
      </c>
      <c r="F18" s="12">
        <v>14263.91</v>
      </c>
      <c r="G18" s="12">
        <v>14263.91</v>
      </c>
      <c r="H18" s="12">
        <f t="shared" si="1"/>
        <v>39736.089999999997</v>
      </c>
    </row>
    <row r="19" spans="1:8" x14ac:dyDescent="0.2">
      <c r="A19" s="28">
        <v>2600</v>
      </c>
      <c r="B19" s="10" t="s">
        <v>83</v>
      </c>
      <c r="C19" s="12">
        <v>21000</v>
      </c>
      <c r="D19" s="12">
        <v>80000</v>
      </c>
      <c r="E19" s="12">
        <f t="shared" si="0"/>
        <v>101000</v>
      </c>
      <c r="F19" s="12">
        <v>87500</v>
      </c>
      <c r="G19" s="12">
        <v>87500</v>
      </c>
      <c r="H19" s="12">
        <f t="shared" si="1"/>
        <v>13500</v>
      </c>
    </row>
    <row r="20" spans="1:8" x14ac:dyDescent="0.2">
      <c r="A20" s="28">
        <v>2700</v>
      </c>
      <c r="B20" s="10" t="s">
        <v>84</v>
      </c>
      <c r="C20" s="12">
        <v>0</v>
      </c>
      <c r="D20" s="12">
        <v>53698.38</v>
      </c>
      <c r="E20" s="12">
        <f t="shared" si="0"/>
        <v>53698.38</v>
      </c>
      <c r="F20" s="12">
        <v>42640.21</v>
      </c>
      <c r="G20" s="12">
        <v>42640.21</v>
      </c>
      <c r="H20" s="12">
        <f t="shared" si="1"/>
        <v>11058.169999999998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7000</v>
      </c>
      <c r="D22" s="12">
        <v>77334.62</v>
      </c>
      <c r="E22" s="12">
        <f t="shared" si="0"/>
        <v>84334.62</v>
      </c>
      <c r="F22" s="12">
        <v>49667.82</v>
      </c>
      <c r="G22" s="12">
        <v>49667.82</v>
      </c>
      <c r="H22" s="12">
        <f t="shared" si="1"/>
        <v>34666.799999999996</v>
      </c>
    </row>
    <row r="23" spans="1:8" x14ac:dyDescent="0.2">
      <c r="A23" s="29" t="s">
        <v>66</v>
      </c>
      <c r="B23" s="6"/>
      <c r="C23" s="35">
        <f>SUM(C24:C32)</f>
        <v>7151633.0099999998</v>
      </c>
      <c r="D23" s="35">
        <f>SUM(D24:D32)</f>
        <v>-1440341.23</v>
      </c>
      <c r="E23" s="35">
        <f t="shared" si="0"/>
        <v>5711291.7799999993</v>
      </c>
      <c r="F23" s="35">
        <f>SUM(F24:F32)</f>
        <v>2027143.8199999998</v>
      </c>
      <c r="G23" s="35">
        <f>SUM(G24:G32)</f>
        <v>2027143.8199999998</v>
      </c>
      <c r="H23" s="35">
        <f t="shared" si="1"/>
        <v>3684147.9599999995</v>
      </c>
    </row>
    <row r="24" spans="1:8" x14ac:dyDescent="0.2">
      <c r="A24" s="28">
        <v>3100</v>
      </c>
      <c r="B24" s="10" t="s">
        <v>87</v>
      </c>
      <c r="C24" s="12">
        <v>63500</v>
      </c>
      <c r="D24" s="12">
        <v>0</v>
      </c>
      <c r="E24" s="12">
        <f t="shared" si="0"/>
        <v>63500</v>
      </c>
      <c r="F24" s="12">
        <v>30008.639999999999</v>
      </c>
      <c r="G24" s="12">
        <v>30008.639999999999</v>
      </c>
      <c r="H24" s="12">
        <f t="shared" si="1"/>
        <v>33491.360000000001</v>
      </c>
    </row>
    <row r="25" spans="1:8" x14ac:dyDescent="0.2">
      <c r="A25" s="28">
        <v>3200</v>
      </c>
      <c r="B25" s="10" t="s">
        <v>88</v>
      </c>
      <c r="C25" s="12">
        <v>30000</v>
      </c>
      <c r="D25" s="12">
        <v>18000</v>
      </c>
      <c r="E25" s="12">
        <f t="shared" si="0"/>
        <v>48000</v>
      </c>
      <c r="F25" s="12">
        <v>3776</v>
      </c>
      <c r="G25" s="12">
        <v>3776</v>
      </c>
      <c r="H25" s="12">
        <f t="shared" si="1"/>
        <v>44224</v>
      </c>
    </row>
    <row r="26" spans="1:8" x14ac:dyDescent="0.2">
      <c r="A26" s="28">
        <v>3300</v>
      </c>
      <c r="B26" s="10" t="s">
        <v>89</v>
      </c>
      <c r="C26" s="12">
        <v>6605757.9699999997</v>
      </c>
      <c r="D26" s="12">
        <v>-1644477.46</v>
      </c>
      <c r="E26" s="12">
        <f t="shared" si="0"/>
        <v>4961280.51</v>
      </c>
      <c r="F26" s="12">
        <v>1610310.28</v>
      </c>
      <c r="G26" s="12">
        <v>1610310.28</v>
      </c>
      <c r="H26" s="12">
        <f t="shared" si="1"/>
        <v>3350970.2299999995</v>
      </c>
    </row>
    <row r="27" spans="1:8" x14ac:dyDescent="0.2">
      <c r="A27" s="28">
        <v>3400</v>
      </c>
      <c r="B27" s="10" t="s">
        <v>90</v>
      </c>
      <c r="C27" s="12">
        <v>52900</v>
      </c>
      <c r="D27" s="12">
        <v>20000</v>
      </c>
      <c r="E27" s="12">
        <f t="shared" si="0"/>
        <v>72900</v>
      </c>
      <c r="F27" s="12">
        <v>28514.07</v>
      </c>
      <c r="G27" s="12">
        <v>28514.07</v>
      </c>
      <c r="H27" s="12">
        <f t="shared" si="1"/>
        <v>44385.93</v>
      </c>
    </row>
    <row r="28" spans="1:8" x14ac:dyDescent="0.2">
      <c r="A28" s="28">
        <v>3500</v>
      </c>
      <c r="B28" s="10" t="s">
        <v>91</v>
      </c>
      <c r="C28" s="12">
        <v>65000</v>
      </c>
      <c r="D28" s="12">
        <v>70000</v>
      </c>
      <c r="E28" s="12">
        <f t="shared" si="0"/>
        <v>135000</v>
      </c>
      <c r="F28" s="12">
        <v>48658.41</v>
      </c>
      <c r="G28" s="12">
        <v>48658.41</v>
      </c>
      <c r="H28" s="12">
        <f t="shared" si="1"/>
        <v>86341.59</v>
      </c>
    </row>
    <row r="29" spans="1:8" x14ac:dyDescent="0.2">
      <c r="A29" s="28">
        <v>3600</v>
      </c>
      <c r="B29" s="10" t="s">
        <v>92</v>
      </c>
      <c r="C29" s="12">
        <v>9000</v>
      </c>
      <c r="D29" s="12">
        <v>48164.35</v>
      </c>
      <c r="E29" s="12">
        <f t="shared" si="0"/>
        <v>57164.35</v>
      </c>
      <c r="F29" s="12">
        <v>27592</v>
      </c>
      <c r="G29" s="12">
        <v>27592</v>
      </c>
      <c r="H29" s="12">
        <f t="shared" si="1"/>
        <v>29572.35</v>
      </c>
    </row>
    <row r="30" spans="1:8" x14ac:dyDescent="0.2">
      <c r="A30" s="28">
        <v>3700</v>
      </c>
      <c r="B30" s="10" t="s">
        <v>93</v>
      </c>
      <c r="C30" s="12">
        <v>86000</v>
      </c>
      <c r="D30" s="12">
        <v>2414</v>
      </c>
      <c r="E30" s="12">
        <f t="shared" si="0"/>
        <v>88414</v>
      </c>
      <c r="F30" s="12">
        <v>53124.81</v>
      </c>
      <c r="G30" s="12">
        <v>53124.81</v>
      </c>
      <c r="H30" s="12">
        <f t="shared" si="1"/>
        <v>35289.19</v>
      </c>
    </row>
    <row r="31" spans="1:8" x14ac:dyDescent="0.2">
      <c r="A31" s="28">
        <v>3800</v>
      </c>
      <c r="B31" s="10" t="s">
        <v>94</v>
      </c>
      <c r="C31" s="12">
        <v>147000</v>
      </c>
      <c r="D31" s="12">
        <v>0</v>
      </c>
      <c r="E31" s="12">
        <f t="shared" si="0"/>
        <v>147000</v>
      </c>
      <c r="F31" s="12">
        <v>101027.14</v>
      </c>
      <c r="G31" s="12">
        <v>101027.14</v>
      </c>
      <c r="H31" s="12">
        <f t="shared" si="1"/>
        <v>45972.86</v>
      </c>
    </row>
    <row r="32" spans="1:8" x14ac:dyDescent="0.2">
      <c r="A32" s="28">
        <v>3900</v>
      </c>
      <c r="B32" s="10" t="s">
        <v>18</v>
      </c>
      <c r="C32" s="12">
        <v>92475.04</v>
      </c>
      <c r="D32" s="12">
        <v>45557.88</v>
      </c>
      <c r="E32" s="12">
        <f t="shared" si="0"/>
        <v>138032.91999999998</v>
      </c>
      <c r="F32" s="12">
        <v>124132.47</v>
      </c>
      <c r="G32" s="12">
        <v>124132.47</v>
      </c>
      <c r="H32" s="12">
        <f t="shared" si="1"/>
        <v>13900.449999999983</v>
      </c>
    </row>
    <row r="33" spans="1:8" x14ac:dyDescent="0.2">
      <c r="A33" s="29" t="s">
        <v>67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0</v>
      </c>
      <c r="D43" s="35">
        <f>SUM(D44:D52)</f>
        <v>626034.62</v>
      </c>
      <c r="E43" s="35">
        <f t="shared" si="0"/>
        <v>626034.62</v>
      </c>
      <c r="F43" s="35">
        <f>SUM(F44:F52)</f>
        <v>247220.78999999998</v>
      </c>
      <c r="G43" s="35">
        <f>SUM(G44:G52)</f>
        <v>247220.78999999998</v>
      </c>
      <c r="H43" s="35">
        <f t="shared" si="1"/>
        <v>378813.83</v>
      </c>
    </row>
    <row r="44" spans="1:8" x14ac:dyDescent="0.2">
      <c r="A44" s="28">
        <v>5100</v>
      </c>
      <c r="B44" s="10" t="s">
        <v>102</v>
      </c>
      <c r="C44" s="12">
        <v>0</v>
      </c>
      <c r="D44" s="12">
        <v>558186.62</v>
      </c>
      <c r="E44" s="12">
        <f t="shared" si="0"/>
        <v>558186.62</v>
      </c>
      <c r="F44" s="12">
        <v>230725.49</v>
      </c>
      <c r="G44" s="12">
        <v>230725.49</v>
      </c>
      <c r="H44" s="12">
        <f t="shared" si="1"/>
        <v>327461.13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50000</v>
      </c>
      <c r="E45" s="12">
        <f t="shared" si="0"/>
        <v>50000</v>
      </c>
      <c r="F45" s="12">
        <v>0</v>
      </c>
      <c r="G45" s="12">
        <v>0</v>
      </c>
      <c r="H45" s="12">
        <f t="shared" si="1"/>
        <v>50000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17848</v>
      </c>
      <c r="E49" s="12">
        <f t="shared" si="0"/>
        <v>17848</v>
      </c>
      <c r="F49" s="12">
        <v>16495.3</v>
      </c>
      <c r="G49" s="12">
        <v>16495.3</v>
      </c>
      <c r="H49" s="12">
        <f t="shared" si="1"/>
        <v>1352.7000000000007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11100000</v>
      </c>
      <c r="D77" s="37">
        <f t="shared" si="4"/>
        <v>-89647.439999999944</v>
      </c>
      <c r="E77" s="37">
        <f t="shared" si="4"/>
        <v>11010352.559999999</v>
      </c>
      <c r="F77" s="37">
        <f t="shared" si="4"/>
        <v>6381338.7600000007</v>
      </c>
      <c r="G77" s="37">
        <f t="shared" si="4"/>
        <v>6381338.7600000007</v>
      </c>
      <c r="H77" s="37">
        <f t="shared" si="4"/>
        <v>4629013.7999999989</v>
      </c>
    </row>
    <row r="79" spans="1:8" x14ac:dyDescent="0.2">
      <c r="A79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view="pageBreakPreview" zoomScaleNormal="100" zoomScaleSheetLayoutView="100" workbookViewId="0">
      <selection activeCell="B6" sqref="B6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9" width="2.33203125" style="1" customWidth="1"/>
    <col min="10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11100000</v>
      </c>
      <c r="D5" s="38">
        <v>-715682.06</v>
      </c>
      <c r="E5" s="38">
        <f>C5+D5</f>
        <v>10384317.939999999</v>
      </c>
      <c r="F5" s="38">
        <v>6134117.9699999997</v>
      </c>
      <c r="G5" s="38">
        <v>6134117.9699999997</v>
      </c>
      <c r="H5" s="38">
        <f>E5-F5</f>
        <v>4250199.97</v>
      </c>
    </row>
    <row r="6" spans="1:8" x14ac:dyDescent="0.2">
      <c r="A6" s="5"/>
      <c r="B6" s="13" t="s">
        <v>1</v>
      </c>
      <c r="C6" s="38">
        <v>0</v>
      </c>
      <c r="D6" s="38">
        <v>626034.62</v>
      </c>
      <c r="E6" s="38">
        <f>C6+D6</f>
        <v>626034.62</v>
      </c>
      <c r="F6" s="38">
        <v>247220.79</v>
      </c>
      <c r="G6" s="38">
        <v>247220.79</v>
      </c>
      <c r="H6" s="38">
        <f>E6-F6</f>
        <v>378813.82999999996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11100000</v>
      </c>
      <c r="D10" s="37">
        <f t="shared" si="0"/>
        <v>-89647.440000000061</v>
      </c>
      <c r="E10" s="37">
        <f t="shared" si="0"/>
        <v>11010352.559999999</v>
      </c>
      <c r="F10" s="37">
        <f t="shared" si="0"/>
        <v>6381338.7599999998</v>
      </c>
      <c r="G10" s="37">
        <f t="shared" si="0"/>
        <v>6381338.7599999998</v>
      </c>
      <c r="H10" s="37">
        <f t="shared" si="0"/>
        <v>4629013.8</v>
      </c>
    </row>
    <row r="12" spans="1:8" x14ac:dyDescent="0.2">
      <c r="A12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view="pageBreakPreview" topLeftCell="A15" zoomScale="80" zoomScaleNormal="100" zoomScaleSheetLayoutView="80" workbookViewId="0">
      <selection activeCell="A17" sqref="A17:H17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9" width="3" style="1" customWidth="1"/>
    <col min="10" max="16384" width="12" style="1"/>
  </cols>
  <sheetData>
    <row r="1" spans="1:8" ht="45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137</v>
      </c>
      <c r="C6" s="12">
        <v>11100000</v>
      </c>
      <c r="D6" s="12">
        <v>-89647.44</v>
      </c>
      <c r="E6" s="12">
        <f>C6+D6</f>
        <v>11010352.560000001</v>
      </c>
      <c r="F6" s="12">
        <v>6381338.7599999998</v>
      </c>
      <c r="G6" s="12">
        <v>6381338.7599999998</v>
      </c>
      <c r="H6" s="12">
        <f>E6-F6</f>
        <v>4629013.8000000007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133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11100000</v>
      </c>
      <c r="D14" s="40">
        <f t="shared" si="2"/>
        <v>-89647.44</v>
      </c>
      <c r="E14" s="40">
        <f t="shared" si="2"/>
        <v>11010352.560000001</v>
      </c>
      <c r="F14" s="40">
        <f t="shared" si="2"/>
        <v>6381338.7599999998</v>
      </c>
      <c r="G14" s="40">
        <f t="shared" si="2"/>
        <v>6381338.7599999998</v>
      </c>
      <c r="H14" s="40">
        <f t="shared" si="2"/>
        <v>4629013.8000000007</v>
      </c>
    </row>
    <row r="17" spans="1:8" ht="45" customHeight="1" x14ac:dyDescent="0.2">
      <c r="A17" s="41" t="s">
        <v>139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132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11100000</v>
      </c>
      <c r="D32" s="12">
        <v>-89647.44</v>
      </c>
      <c r="E32" s="12">
        <f t="shared" ref="E32:E38" si="6">C32+D32</f>
        <v>11010352.560000001</v>
      </c>
      <c r="F32" s="12">
        <v>6381338.7599999998</v>
      </c>
      <c r="G32" s="12">
        <v>6381338.7599999998</v>
      </c>
      <c r="H32" s="12">
        <f t="shared" ref="H32:H38" si="7">E32-F32</f>
        <v>4629013.8000000007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11100000</v>
      </c>
      <c r="D39" s="40">
        <f t="shared" si="8"/>
        <v>-89647.44</v>
      </c>
      <c r="E39" s="40">
        <f t="shared" si="8"/>
        <v>11010352.560000001</v>
      </c>
      <c r="F39" s="40">
        <f t="shared" si="8"/>
        <v>6381338.7599999998</v>
      </c>
      <c r="G39" s="40">
        <f t="shared" si="8"/>
        <v>6381338.7599999998</v>
      </c>
      <c r="H39" s="40">
        <f t="shared" si="8"/>
        <v>4629013.8000000007</v>
      </c>
    </row>
    <row r="41" spans="1:8" x14ac:dyDescent="0.2">
      <c r="A41" s="1" t="s">
        <v>131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view="pageBreakPreview" topLeftCell="A16" zoomScale="90" zoomScaleNormal="100" zoomScaleSheetLayoutView="90" workbookViewId="0">
      <selection activeCell="B54" sqref="B54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9" width="2.6640625" style="3" customWidth="1"/>
    <col min="10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11100000</v>
      </c>
      <c r="D5" s="35">
        <f t="shared" si="0"/>
        <v>-89647.44</v>
      </c>
      <c r="E5" s="35">
        <f t="shared" si="0"/>
        <v>11010352.560000001</v>
      </c>
      <c r="F5" s="35">
        <f t="shared" si="0"/>
        <v>6381338.7599999998</v>
      </c>
      <c r="G5" s="35">
        <f t="shared" si="0"/>
        <v>6381338.7599999998</v>
      </c>
      <c r="H5" s="35">
        <f t="shared" si="0"/>
        <v>4629013.8000000007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134</v>
      </c>
      <c r="C8" s="12">
        <v>11100000</v>
      </c>
      <c r="D8" s="12">
        <v>-89647.44</v>
      </c>
      <c r="E8" s="12">
        <f t="shared" si="1"/>
        <v>11010352.560000001</v>
      </c>
      <c r="F8" s="12">
        <v>6381338.7599999998</v>
      </c>
      <c r="G8" s="12">
        <v>6381338.7599999998</v>
      </c>
      <c r="H8" s="12">
        <f t="shared" si="2"/>
        <v>4629013.8000000007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0</v>
      </c>
      <c r="D14" s="35">
        <f t="shared" si="3"/>
        <v>0</v>
      </c>
      <c r="E14" s="35">
        <f t="shared" si="3"/>
        <v>0</v>
      </c>
      <c r="F14" s="35">
        <f t="shared" si="3"/>
        <v>0</v>
      </c>
      <c r="G14" s="35">
        <f t="shared" si="3"/>
        <v>0</v>
      </c>
      <c r="H14" s="35">
        <f t="shared" si="3"/>
        <v>0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11100000</v>
      </c>
      <c r="D37" s="40">
        <f t="shared" si="12"/>
        <v>-89647.44</v>
      </c>
      <c r="E37" s="40">
        <f t="shared" si="12"/>
        <v>11010352.560000001</v>
      </c>
      <c r="F37" s="40">
        <f t="shared" si="12"/>
        <v>6381338.7599999998</v>
      </c>
      <c r="G37" s="40">
        <f t="shared" si="12"/>
        <v>6381338.7599999998</v>
      </c>
      <c r="H37" s="40">
        <f t="shared" si="12"/>
        <v>4629013.8000000007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131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2023-01-24T19:27:18Z</cp:lastPrinted>
  <dcterms:created xsi:type="dcterms:W3CDTF">2014-02-10T03:37:14Z</dcterms:created>
  <dcterms:modified xsi:type="dcterms:W3CDTF">2023-01-24T19:27:27Z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