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D:\Documents\Contabilidad\CUENTAS PUBLICAS\2023\2DO INF FIN TRIM 2023\2DO_INF_FIN_TRIM_23_XLS\"/>
    </mc:Choice>
  </mc:AlternateContent>
  <xr:revisionPtr revIDLastSave="0" documentId="13_ncr:1_{A03D2246-DCCB-441B-8E28-8B1839BB5AFA}" xr6:coauthVersionLast="45" xr6:coauthVersionMax="47" xr10:uidLastSave="{00000000-0000-0000-0000-000000000000}"/>
  <bookViews>
    <workbookView xWindow="-120" yWindow="-120" windowWidth="20730" windowHeight="1104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 name="_xlnm.Print_Area" localSheetId="2">CA!$A$1:$H$65</definedName>
    <definedName name="_xlnm.Print_Area" localSheetId="3">CFG!$A$1:$H$55</definedName>
  </definedNames>
  <calcPr calcId="191028"/>
</workbook>
</file>

<file path=xl/calcChain.xml><?xml version="1.0" encoding="utf-8"?>
<calcChain xmlns="http://schemas.openxmlformats.org/spreadsheetml/2006/main">
  <c r="C42" i="5" l="1"/>
  <c r="D42" i="5"/>
  <c r="B42" i="5"/>
  <c r="D9" i="5"/>
  <c r="G40" i="5"/>
  <c r="G39" i="5"/>
  <c r="G38" i="5"/>
  <c r="G36" i="5" s="1"/>
  <c r="G37" i="5"/>
  <c r="D40" i="5"/>
  <c r="D39" i="5"/>
  <c r="D38" i="5"/>
  <c r="D36" i="5" s="1"/>
  <c r="D37" i="5"/>
  <c r="G34" i="5"/>
  <c r="G33" i="5"/>
  <c r="G32" i="5"/>
  <c r="G31" i="5"/>
  <c r="G30" i="5"/>
  <c r="G29" i="5"/>
  <c r="G28" i="5"/>
  <c r="G27" i="5"/>
  <c r="G26" i="5"/>
  <c r="D34" i="5"/>
  <c r="D33" i="5"/>
  <c r="D32" i="5"/>
  <c r="D31" i="5"/>
  <c r="D30" i="5"/>
  <c r="D29" i="5"/>
  <c r="D28" i="5"/>
  <c r="D27" i="5"/>
  <c r="D25" i="5" s="1"/>
  <c r="D26" i="5"/>
  <c r="G23" i="5"/>
  <c r="G22" i="5"/>
  <c r="G21" i="5"/>
  <c r="G20" i="5"/>
  <c r="G19" i="5"/>
  <c r="G18" i="5"/>
  <c r="G17" i="5"/>
  <c r="D23" i="5"/>
  <c r="D22" i="5"/>
  <c r="D21" i="5"/>
  <c r="D20" i="5"/>
  <c r="D19" i="5"/>
  <c r="D18" i="5"/>
  <c r="D17" i="5"/>
  <c r="D16" i="5" s="1"/>
  <c r="G14" i="5"/>
  <c r="G13" i="5"/>
  <c r="G12" i="5"/>
  <c r="G11" i="5"/>
  <c r="G10" i="5"/>
  <c r="G9" i="5"/>
  <c r="G8" i="5"/>
  <c r="G7" i="5"/>
  <c r="D14" i="5"/>
  <c r="D13" i="5"/>
  <c r="D12" i="5"/>
  <c r="D11" i="5"/>
  <c r="D10" i="5"/>
  <c r="D8" i="5"/>
  <c r="D7" i="5"/>
  <c r="D6" i="5" s="1"/>
  <c r="F36" i="5"/>
  <c r="E36" i="5"/>
  <c r="C36" i="5"/>
  <c r="B36" i="5"/>
  <c r="F25" i="5"/>
  <c r="E25" i="5"/>
  <c r="C25" i="5"/>
  <c r="B25" i="5"/>
  <c r="G16" i="5"/>
  <c r="F16" i="5"/>
  <c r="E16" i="5"/>
  <c r="C16" i="5"/>
  <c r="B16" i="5"/>
  <c r="F6" i="5"/>
  <c r="F42" i="5" s="1"/>
  <c r="E6" i="5"/>
  <c r="E42" i="5" s="1"/>
  <c r="C6" i="5"/>
  <c r="B6" i="5"/>
  <c r="C52" i="4"/>
  <c r="D52" i="4"/>
  <c r="E52" i="4"/>
  <c r="F52" i="4"/>
  <c r="B52" i="4"/>
  <c r="G50" i="4"/>
  <c r="G48" i="4"/>
  <c r="G46" i="4"/>
  <c r="G44" i="4"/>
  <c r="G42" i="4"/>
  <c r="G40" i="4"/>
  <c r="D50" i="4"/>
  <c r="D48" i="4"/>
  <c r="D46" i="4"/>
  <c r="D44" i="4"/>
  <c r="D42" i="4"/>
  <c r="D40" i="4"/>
  <c r="D38" i="4"/>
  <c r="G38" i="4" s="1"/>
  <c r="G52" i="4" s="1"/>
  <c r="G30" i="4"/>
  <c r="F30" i="4"/>
  <c r="E30" i="4"/>
  <c r="D30" i="4"/>
  <c r="C30" i="4"/>
  <c r="B30" i="4"/>
  <c r="G28" i="4"/>
  <c r="G27" i="4"/>
  <c r="G26" i="4"/>
  <c r="G25" i="4"/>
  <c r="D28" i="4"/>
  <c r="D27" i="4"/>
  <c r="D26" i="4"/>
  <c r="D25" i="4"/>
  <c r="C16" i="4"/>
  <c r="D16" i="4"/>
  <c r="E16" i="4"/>
  <c r="F16" i="4"/>
  <c r="B16" i="4"/>
  <c r="G13" i="4"/>
  <c r="G12" i="4"/>
  <c r="G11" i="4"/>
  <c r="G10" i="4"/>
  <c r="G9" i="4"/>
  <c r="G8" i="4"/>
  <c r="G7" i="4"/>
  <c r="G16" i="4" s="1"/>
  <c r="D13" i="4"/>
  <c r="D12" i="4"/>
  <c r="D11" i="4"/>
  <c r="D10" i="4"/>
  <c r="D9" i="4"/>
  <c r="D8" i="4"/>
  <c r="D7" i="4"/>
  <c r="C16" i="8"/>
  <c r="E16" i="8"/>
  <c r="F16" i="8"/>
  <c r="B16" i="8"/>
  <c r="G14" i="8"/>
  <c r="G12" i="8"/>
  <c r="G10" i="8"/>
  <c r="G8" i="8"/>
  <c r="D14" i="8"/>
  <c r="D12" i="8"/>
  <c r="D10" i="8"/>
  <c r="D8" i="8"/>
  <c r="D6" i="8"/>
  <c r="G6" i="8" s="1"/>
  <c r="G76" i="6"/>
  <c r="G75" i="6"/>
  <c r="G74" i="6"/>
  <c r="G73" i="6"/>
  <c r="G72" i="6"/>
  <c r="G71" i="6"/>
  <c r="G70" i="6"/>
  <c r="G69" i="6"/>
  <c r="D76" i="6"/>
  <c r="D75" i="6"/>
  <c r="D74" i="6"/>
  <c r="D73" i="6"/>
  <c r="D72" i="6"/>
  <c r="D71" i="6"/>
  <c r="D70" i="6"/>
  <c r="D69" i="6"/>
  <c r="F69" i="6"/>
  <c r="E69" i="6"/>
  <c r="C69" i="6"/>
  <c r="B69" i="6"/>
  <c r="G68" i="6"/>
  <c r="G67" i="6"/>
  <c r="G66" i="6"/>
  <c r="G65" i="6"/>
  <c r="D68" i="6"/>
  <c r="D67" i="6"/>
  <c r="D66" i="6"/>
  <c r="D65" i="6"/>
  <c r="F65" i="6"/>
  <c r="E65" i="6"/>
  <c r="C65" i="6"/>
  <c r="B65" i="6"/>
  <c r="G64" i="6"/>
  <c r="G63" i="6"/>
  <c r="G62" i="6"/>
  <c r="G61" i="6"/>
  <c r="G60" i="6"/>
  <c r="G59" i="6"/>
  <c r="G58" i="6"/>
  <c r="D64" i="6"/>
  <c r="D63" i="6"/>
  <c r="D62" i="6"/>
  <c r="D61" i="6"/>
  <c r="D60" i="6"/>
  <c r="D59" i="6"/>
  <c r="D58" i="6"/>
  <c r="F57" i="6"/>
  <c r="E57" i="6"/>
  <c r="C57" i="6"/>
  <c r="B57" i="6"/>
  <c r="D57" i="6" s="1"/>
  <c r="G57" i="6" s="1"/>
  <c r="G56" i="6"/>
  <c r="G55" i="6"/>
  <c r="G54" i="6"/>
  <c r="G53" i="6"/>
  <c r="D56" i="6"/>
  <c r="D55" i="6"/>
  <c r="D54" i="6"/>
  <c r="D53" i="6"/>
  <c r="F53" i="6"/>
  <c r="E53" i="6"/>
  <c r="C53" i="6"/>
  <c r="B53" i="6"/>
  <c r="D52" i="6"/>
  <c r="D51" i="6"/>
  <c r="D50" i="6"/>
  <c r="D49" i="6"/>
  <c r="D48" i="6"/>
  <c r="D47" i="6"/>
  <c r="D46" i="6"/>
  <c r="G46" i="6" s="1"/>
  <c r="D45" i="6"/>
  <c r="G45" i="6" s="1"/>
  <c r="D44" i="6"/>
  <c r="G44" i="6" s="1"/>
  <c r="G52" i="6"/>
  <c r="G51" i="6"/>
  <c r="G50" i="6"/>
  <c r="G49" i="6"/>
  <c r="G48" i="6"/>
  <c r="G47" i="6"/>
  <c r="F43" i="6"/>
  <c r="E43" i="6"/>
  <c r="C43" i="6"/>
  <c r="D43" i="6" s="1"/>
  <c r="G43" i="6" s="1"/>
  <c r="B43" i="6"/>
  <c r="D34" i="6"/>
  <c r="G42" i="6"/>
  <c r="G41" i="6"/>
  <c r="G40" i="6"/>
  <c r="G39" i="6"/>
  <c r="G38" i="6"/>
  <c r="G37" i="6"/>
  <c r="G36" i="6"/>
  <c r="G35" i="6"/>
  <c r="G34" i="6"/>
  <c r="G33" i="6"/>
  <c r="D42" i="6"/>
  <c r="D41" i="6"/>
  <c r="D40" i="6"/>
  <c r="D39" i="6"/>
  <c r="D38" i="6"/>
  <c r="D37" i="6"/>
  <c r="D36" i="6"/>
  <c r="D35" i="6"/>
  <c r="F33" i="6"/>
  <c r="E33" i="6"/>
  <c r="C33" i="6"/>
  <c r="B33" i="6"/>
  <c r="D33" i="6" s="1"/>
  <c r="D32" i="6"/>
  <c r="G32" i="6" s="1"/>
  <c r="D31" i="6"/>
  <c r="G31" i="6" s="1"/>
  <c r="D30" i="6"/>
  <c r="G30" i="6" s="1"/>
  <c r="D29" i="6"/>
  <c r="G29" i="6" s="1"/>
  <c r="D28" i="6"/>
  <c r="G28" i="6" s="1"/>
  <c r="D27" i="6"/>
  <c r="G27" i="6" s="1"/>
  <c r="D26" i="6"/>
  <c r="G26" i="6" s="1"/>
  <c r="D25" i="6"/>
  <c r="G25" i="6" s="1"/>
  <c r="D24" i="6"/>
  <c r="G24" i="6" s="1"/>
  <c r="F23" i="6"/>
  <c r="E23" i="6"/>
  <c r="C23" i="6"/>
  <c r="B23" i="6"/>
  <c r="D23" i="6" s="1"/>
  <c r="G23" i="6" s="1"/>
  <c r="D22" i="6"/>
  <c r="G22" i="6" s="1"/>
  <c r="D21" i="6"/>
  <c r="G21" i="6" s="1"/>
  <c r="D20" i="6"/>
  <c r="G20" i="6" s="1"/>
  <c r="D19" i="6"/>
  <c r="G19" i="6" s="1"/>
  <c r="D18" i="6"/>
  <c r="G18" i="6" s="1"/>
  <c r="D17" i="6"/>
  <c r="G17" i="6" s="1"/>
  <c r="D16" i="6"/>
  <c r="G16" i="6" s="1"/>
  <c r="D15" i="6"/>
  <c r="G15" i="6" s="1"/>
  <c r="D14" i="6"/>
  <c r="G14" i="6" s="1"/>
  <c r="F13" i="6"/>
  <c r="E13" i="6"/>
  <c r="C13" i="6"/>
  <c r="B13" i="6"/>
  <c r="D12" i="6"/>
  <c r="G12" i="6" s="1"/>
  <c r="D11" i="6"/>
  <c r="G11" i="6" s="1"/>
  <c r="D10" i="6"/>
  <c r="G10" i="6" s="1"/>
  <c r="D9" i="6"/>
  <c r="G9" i="6" s="1"/>
  <c r="D8" i="6"/>
  <c r="G8" i="6" s="1"/>
  <c r="D7" i="6"/>
  <c r="G7" i="6" s="1"/>
  <c r="D6" i="6"/>
  <c r="G6" i="6" s="1"/>
  <c r="F5" i="6"/>
  <c r="E5" i="6"/>
  <c r="C5" i="6"/>
  <c r="B5" i="6"/>
  <c r="D16" i="8" l="1"/>
  <c r="G16" i="8"/>
  <c r="F77" i="6"/>
  <c r="E77" i="6"/>
  <c r="B77" i="6"/>
  <c r="C77" i="6"/>
  <c r="D13" i="6"/>
  <c r="G13" i="6" s="1"/>
  <c r="G6" i="5"/>
  <c r="G42" i="5" s="1"/>
  <c r="G25" i="5"/>
  <c r="D5" i="6"/>
  <c r="G5" i="6" l="1"/>
  <c r="G77" i="6" s="1"/>
  <c r="D77" i="6"/>
</calcChain>
</file>

<file path=xl/sharedStrings.xml><?xml version="1.0" encoding="utf-8"?>
<sst xmlns="http://schemas.openxmlformats.org/spreadsheetml/2006/main" count="204" uniqueCount="143">
  <si>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</si>
  <si>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</si>
  <si>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</si>
  <si>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</si>
  <si>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</si>
  <si>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</si>
  <si>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</si>
  <si>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</si>
  <si>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</si>
  <si>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</si>
  <si>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</si>
  <si>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</si>
  <si>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</si>
  <si>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</si>
  <si>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</si>
  <si>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</si>
  <si>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</si>
  <si>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</si>
  <si>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</si>
  <si>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</si>
  <si>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</si>
  <si>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</si>
  <si>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</si>
  <si>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</si>
  <si>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</si>
  <si>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</si>
  <si>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</si>
  <si>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</si>
  <si>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</si>
  <si>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</si>
  <si>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</si>
  <si>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</si>
  <si>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</si>
  <si>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</si>
  <si>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</si>
  <si>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</si>
  <si>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</si>
  <si>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</si>
  <si>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</si>
  <si>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</si>
  <si>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</si>
  <si>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</si>
  <si>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</si>
  <si>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</si>
  <si>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</si>
  <si>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</si>
  <si>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</si>
  <si>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</si>
  <si>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</si>
  <si>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</si>
  <si>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</si>
  <si>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</si>
  <si>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</si>
  <si>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</si>
  <si>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</si>
  <si>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</si>
  <si>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</si>
  <si>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</si>
  <si>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</si>
  <si>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</si>
  <si>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</si>
  <si>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</si>
  <si>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</si>
  <si>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</si>
  <si>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</si>
  <si>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</si>
  <si>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</si>
  <si>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</si>
  <si>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</si>
  <si>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</si>
  <si>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</si>
  <si>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</si>
  <si>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</si>
  <si>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</si>
  <si>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</si>
  <si>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</si>
  <si>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</si>
  <si>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</si>
  <si>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</si>
  <si>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</si>
  <si>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</si>
  <si>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</si>
  <si>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</si>
  <si>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</si>
  <si>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</si>
  <si>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</si>
  <si>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</si>
  <si>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</si>
  <si>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</si>
  <si>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</si>
  <si>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</si>
  <si>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</si>
  <si>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</si>
  <si>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</si>
  <si>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</si>
  <si>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</si>
  <si>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</si>
  <si>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</si>
  <si>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</si>
  <si>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</si>
  <si>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</si>
  <si>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</si>
  <si>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</si>
  <si>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</si>
  <si>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</si>
  <si>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</si>
  <si>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</si>
  <si>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</si>
  <si>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</si>
  <si>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</si>
  <si>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</si>
  <si>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</si>
  <si>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</si>
  <si>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</si>
  <si>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</si>
  <si>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</si>
  <si>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</si>
  <si>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</si>
  <si>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</si>
  <si>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</si>
  <si>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</si>
  <si>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</si>
  <si>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</si>
  <si>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</si>
  <si>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</si>
  <si>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</si>
  <si>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</si>
  <si>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</si>
  <si>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</si>
  <si>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</si>
  <si>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</si>
  <si>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</si>
  <si>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</si>
  <si>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</si>
  <si>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</si>
  <si>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“Bajo protesta de decir verdad declaramos que los Estados Financieros y sus notas, son razonablemente correctos y son responsabilidad del emisor”</t>
  </si>
  <si>
    <t>31120M33P010000 DIRECCION GENERAL</t>
  </si>
  <si>
    <t>Instituto Municipal de Planeación de San Miguel de Allende, Gto.
Estado Analítico del Ejercicio del Presupuesto de Egresos
Clasificación por Objeto del Gasto (Capítulo y Concepto)
Del 01 de Enero al 30 de Junio de 2023</t>
  </si>
  <si>
    <t>Instituto Municipal de Planeación de San Miguel de Allende, Gto.
Estado Analítico del Ejercicio del Presupuesto de Egresos
Clasificación Económica (por Tipo de Gasto)
Del 01 de Enero al 30 de Junio de 2023</t>
  </si>
  <si>
    <t>Instituto Municipal de Planeación de San Miguel de Allende, Gto.
Estado Analítico del Ejercicio del Presupuesto de Egresos
Clasificación Administrativa
Del 01 de Enero al 30 de Junio de 2023</t>
  </si>
  <si>
    <t>Gobierno (Federal/Estatal/Municipal) de San Miguel de Allende, Gto.
Estado Analítico del Ejercicio del Presupuesto de Egresos
Clasificación Administrativa
Del 01 de Enero al 30 de Junio de 2023</t>
  </si>
  <si>
    <t>Sector Paraestatal del Gobierno (Federal/Estatal/Municipal) San Miguel de Allende Guanajuato
Estado Analítico del Ejercicio del Presupuesto de Egresos
Clasificación Administrativa
Del 01 de Enero al 30 de Junio de 2023</t>
  </si>
  <si>
    <t>Instituto Municipal de Planeación de San Miguel de Allende, Gto.
Estado Analítico del Ejercicio del Presupuesto de Egresos
Clasificación Funcional (Finalidad y Función)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</si>
</sst>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1">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6" fillId="0" borderId="12" xfId="0" applyNumberFormat="1" applyFont="1" applyBorder="1" applyProtection="1">
      <protection locked="0"/>
    </xf>
    <xf numFmtId="4" fontId="6" fillId="0" borderId="14" xfId="0" applyNumberFormat="1" applyFont="1"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2095500</xdr:colOff>
      <xdr:row>75</xdr:row>
      <xdr:rowOff>123825</xdr:rowOff>
    </xdr:from>
    <xdr:to>
      <xdr:col>5</xdr:col>
      <xdr:colOff>242343</xdr:colOff>
      <xdr:row>88</xdr:row>
      <xdr:rowOff>125483</xdr:rowOff>
    </xdr:to>
    <xdr:grpSp>
      <xdr:nvGrpSpPr>
        <xdr:cNvPr id="2" name="Grupo 1">
          <a:extLst>
            <a:ext uri="{FF2B5EF4-FFF2-40B4-BE49-F238E27FC236}">
              <a16:creationId xmlns:a16="http://schemas.microsoft.com/office/drawing/2014/main" id="{21629301-989C-4E71-BC66-399455FB30EF}"/>
            </a:ext>
          </a:extLst>
        </xdr:cNvPr>
        <xdr:cNvGrpSpPr/>
      </xdr:nvGrpSpPr>
      <xdr:grpSpPr>
        <a:xfrm>
          <a:off x="2095500" y="11439525"/>
          <a:ext cx="6014493" cy="1859033"/>
          <a:chOff x="-270215" y="8086100"/>
          <a:chExt cx="5996665" cy="1090635"/>
        </a:xfrm>
      </xdr:grpSpPr>
      <xdr:sp macro="" textlink="">
        <xdr:nvSpPr>
          <xdr:cNvPr id="3" name="CuadroTexto 2">
            <a:extLst>
              <a:ext uri="{FF2B5EF4-FFF2-40B4-BE49-F238E27FC236}">
                <a16:creationId xmlns:a16="http://schemas.microsoft.com/office/drawing/2014/main" id="{6733EDED-B039-4623-8146-0580567FDD22}"/>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1EC55B33-C603-43C7-B32A-1FD19530B19D}"/>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1466850</xdr:colOff>
      <xdr:row>16</xdr:row>
      <xdr:rowOff>19050</xdr:rowOff>
    </xdr:from>
    <xdr:to>
      <xdr:col>5</xdr:col>
      <xdr:colOff>566193</xdr:colOff>
      <xdr:row>29</xdr:row>
      <xdr:rowOff>20708</xdr:rowOff>
    </xdr:to>
    <xdr:grpSp>
      <xdr:nvGrpSpPr>
        <xdr:cNvPr id="2" name="Grupo 1">
          <a:extLst>
            <a:ext uri="{FF2B5EF4-FFF2-40B4-BE49-F238E27FC236}">
              <a16:creationId xmlns:a16="http://schemas.microsoft.com/office/drawing/2014/main" id="{8DD9F76E-CD9D-4EB9-A12D-C096C6C0E198}"/>
            </a:ext>
          </a:extLst>
        </xdr:cNvPr>
        <xdr:cNvGrpSpPr/>
      </xdr:nvGrpSpPr>
      <xdr:grpSpPr>
        <a:xfrm>
          <a:off x="1466850" y="2905125"/>
          <a:ext cx="6014493" cy="1859033"/>
          <a:chOff x="-270215" y="8086100"/>
          <a:chExt cx="5996665" cy="1090635"/>
        </a:xfrm>
      </xdr:grpSpPr>
      <xdr:sp macro="" textlink="">
        <xdr:nvSpPr>
          <xdr:cNvPr id="3" name="CuadroTexto 2">
            <a:extLst>
              <a:ext uri="{FF2B5EF4-FFF2-40B4-BE49-F238E27FC236}">
                <a16:creationId xmlns:a16="http://schemas.microsoft.com/office/drawing/2014/main" id="{F832DAB4-6D7E-4996-B904-BDE0AB02BAD2}"/>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FC687B4D-C867-4DCE-919E-751EAC27E8BA}"/>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1771650</xdr:colOff>
      <xdr:row>51</xdr:row>
      <xdr:rowOff>47625</xdr:rowOff>
    </xdr:from>
    <xdr:to>
      <xdr:col>5</xdr:col>
      <xdr:colOff>118518</xdr:colOff>
      <xdr:row>64</xdr:row>
      <xdr:rowOff>49283</xdr:rowOff>
    </xdr:to>
    <xdr:grpSp>
      <xdr:nvGrpSpPr>
        <xdr:cNvPr id="2" name="Grupo 1">
          <a:extLst>
            <a:ext uri="{FF2B5EF4-FFF2-40B4-BE49-F238E27FC236}">
              <a16:creationId xmlns:a16="http://schemas.microsoft.com/office/drawing/2014/main" id="{5138A77D-0E5E-4472-A434-18DAB72A4FF5}"/>
            </a:ext>
          </a:extLst>
        </xdr:cNvPr>
        <xdr:cNvGrpSpPr/>
      </xdr:nvGrpSpPr>
      <xdr:grpSpPr>
        <a:xfrm>
          <a:off x="1771650" y="9791700"/>
          <a:ext cx="6014493" cy="1859033"/>
          <a:chOff x="-270215" y="8086100"/>
          <a:chExt cx="5996665" cy="1090635"/>
        </a:xfrm>
      </xdr:grpSpPr>
      <xdr:sp macro="" textlink="">
        <xdr:nvSpPr>
          <xdr:cNvPr id="3" name="CuadroTexto 2">
            <a:extLst>
              <a:ext uri="{FF2B5EF4-FFF2-40B4-BE49-F238E27FC236}">
                <a16:creationId xmlns:a16="http://schemas.microsoft.com/office/drawing/2014/main" id="{D11E01AD-C374-4B1C-AA6E-7606EC62A6F8}"/>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A209262A-305D-4FAE-BC6E-7D6D1B72E8E8}"/>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2095500</xdr:colOff>
      <xdr:row>41</xdr:row>
      <xdr:rowOff>28575</xdr:rowOff>
    </xdr:from>
    <xdr:to>
      <xdr:col>5</xdr:col>
      <xdr:colOff>156618</xdr:colOff>
      <xdr:row>54</xdr:row>
      <xdr:rowOff>30233</xdr:rowOff>
    </xdr:to>
    <xdr:grpSp>
      <xdr:nvGrpSpPr>
        <xdr:cNvPr id="2" name="Grupo 1">
          <a:extLst>
            <a:ext uri="{FF2B5EF4-FFF2-40B4-BE49-F238E27FC236}">
              <a16:creationId xmlns:a16="http://schemas.microsoft.com/office/drawing/2014/main" id="{18175809-764F-44E9-95F5-977FBE0084E8}"/>
            </a:ext>
          </a:extLst>
        </xdr:cNvPr>
        <xdr:cNvGrpSpPr/>
      </xdr:nvGrpSpPr>
      <xdr:grpSpPr>
        <a:xfrm>
          <a:off x="2095500" y="6629400"/>
          <a:ext cx="6014493" cy="1859033"/>
          <a:chOff x="-270215" y="8086100"/>
          <a:chExt cx="5996665" cy="1090635"/>
        </a:xfrm>
      </xdr:grpSpPr>
      <xdr:sp macro="" textlink="">
        <xdr:nvSpPr>
          <xdr:cNvPr id="3" name="CuadroTexto 2">
            <a:extLst>
              <a:ext uri="{FF2B5EF4-FFF2-40B4-BE49-F238E27FC236}">
                <a16:creationId xmlns:a16="http://schemas.microsoft.com/office/drawing/2014/main" id="{C17C2D0D-7638-4E0E-BF43-D5A7ADE648DB}"/>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2E5617F0-5B7A-429F-A1A8-F84536E0FBC6}"/>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8"/>
  <sheetViews>
    <sheetView showGridLines="0" zoomScaleNormal="100" zoomScaleSheetLayoutView="100" workbookViewId="0">
      <selection activeCell="K22" sqref="K22"/>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4" t="s">
        <v>137</v>
      </c>
      <c r="B1" s="45"/>
      <c r="C1" s="45"/>
      <c r="D1" s="45"/>
      <c r="E1" s="45"/>
      <c r="F1" s="45"/>
      <c r="G1" s="46"/>
    </row>
    <row r="2" spans="1:7" x14ac:dyDescent="0.2">
      <c r="A2" s="24"/>
      <c r="B2" s="27" t="s">
        <v>0</v>
      </c>
      <c r="C2" s="28"/>
      <c r="D2" s="28"/>
      <c r="E2" s="28"/>
      <c r="F2" s="29"/>
      <c r="G2" s="47" t="s">
        <v>7</v>
      </c>
    </row>
    <row r="3" spans="1:7" ht="24.95" customHeight="1" x14ac:dyDescent="0.2">
      <c r="A3" s="25" t="s">
        <v>1</v>
      </c>
      <c r="B3" s="3" t="s">
        <v>2</v>
      </c>
      <c r="C3" s="3" t="s">
        <v>3</v>
      </c>
      <c r="D3" s="3" t="s">
        <v>4</v>
      </c>
      <c r="E3" s="3" t="s">
        <v>5</v>
      </c>
      <c r="F3" s="3" t="s">
        <v>6</v>
      </c>
      <c r="G3" s="48"/>
    </row>
    <row r="4" spans="1:7" x14ac:dyDescent="0.2">
      <c r="A4" s="26"/>
      <c r="B4" s="4">
        <v>1</v>
      </c>
      <c r="C4" s="4">
        <v>2</v>
      </c>
      <c r="D4" s="4" t="s">
        <v>8</v>
      </c>
      <c r="E4" s="4">
        <v>4</v>
      </c>
      <c r="F4" s="4">
        <v>5</v>
      </c>
      <c r="G4" s="4" t="s">
        <v>9</v>
      </c>
    </row>
    <row r="5" spans="1:7" x14ac:dyDescent="0.2">
      <c r="A5" s="41" t="s">
        <v>10</v>
      </c>
      <c r="B5" s="42">
        <f>SUM(B6:B12)</f>
        <v>4377831.8100000005</v>
      </c>
      <c r="C5" s="42">
        <f>SUM(C6:C12)</f>
        <v>100000</v>
      </c>
      <c r="D5" s="42">
        <f>B5+C5</f>
        <v>4477831.8100000005</v>
      </c>
      <c r="E5" s="42">
        <f>SUM(E6:E12)</f>
        <v>1715723.2099999997</v>
      </c>
      <c r="F5" s="42">
        <f>SUM(F6:F12)</f>
        <v>1437927.6499999997</v>
      </c>
      <c r="G5" s="42">
        <f>D5-E5</f>
        <v>2762108.6000000006</v>
      </c>
    </row>
    <row r="6" spans="1:7" x14ac:dyDescent="0.2">
      <c r="A6" s="38" t="s">
        <v>11</v>
      </c>
      <c r="B6" s="6">
        <v>2969916.54</v>
      </c>
      <c r="C6" s="6">
        <v>0</v>
      </c>
      <c r="D6" s="6">
        <f t="shared" ref="D6:D69" si="0">B6+C6</f>
        <v>2969916.54</v>
      </c>
      <c r="E6" s="6">
        <v>1230140</v>
      </c>
      <c r="F6" s="6">
        <v>952344.44</v>
      </c>
      <c r="G6" s="6">
        <f t="shared" ref="G6:G69" si="1">D6-E6</f>
        <v>1739776.54</v>
      </c>
    </row>
    <row r="7" spans="1:7" x14ac:dyDescent="0.2">
      <c r="A7" s="38" t="s">
        <v>12</v>
      </c>
      <c r="B7" s="6">
        <v>877036.58</v>
      </c>
      <c r="C7" s="6">
        <v>0</v>
      </c>
      <c r="D7" s="6">
        <f t="shared" si="0"/>
        <v>877036.58</v>
      </c>
      <c r="E7" s="6">
        <v>428881.86</v>
      </c>
      <c r="F7" s="6">
        <v>428881.86</v>
      </c>
      <c r="G7" s="6">
        <f t="shared" si="1"/>
        <v>448154.72</v>
      </c>
    </row>
    <row r="8" spans="1:7" x14ac:dyDescent="0.2">
      <c r="A8" s="38" t="s">
        <v>13</v>
      </c>
      <c r="B8" s="6">
        <v>374290.86</v>
      </c>
      <c r="C8" s="6">
        <v>0</v>
      </c>
      <c r="D8" s="6">
        <f t="shared" si="0"/>
        <v>374290.86</v>
      </c>
      <c r="E8" s="6">
        <v>24821.38</v>
      </c>
      <c r="F8" s="6">
        <v>24821.38</v>
      </c>
      <c r="G8" s="6">
        <f t="shared" si="1"/>
        <v>349469.48</v>
      </c>
    </row>
    <row r="9" spans="1:7" x14ac:dyDescent="0.2">
      <c r="A9" s="38" t="s">
        <v>14</v>
      </c>
      <c r="B9" s="6">
        <v>0</v>
      </c>
      <c r="C9" s="6">
        <v>0</v>
      </c>
      <c r="D9" s="6">
        <f t="shared" si="0"/>
        <v>0</v>
      </c>
      <c r="E9" s="6">
        <v>0</v>
      </c>
      <c r="F9" s="6">
        <v>0</v>
      </c>
      <c r="G9" s="6">
        <f t="shared" si="1"/>
        <v>0</v>
      </c>
    </row>
    <row r="10" spans="1:7" x14ac:dyDescent="0.2">
      <c r="A10" s="38" t="s">
        <v>15</v>
      </c>
      <c r="B10" s="6">
        <v>156587.82999999999</v>
      </c>
      <c r="C10" s="6">
        <v>100000</v>
      </c>
      <c r="D10" s="6">
        <f t="shared" si="0"/>
        <v>256587.83</v>
      </c>
      <c r="E10" s="6">
        <v>31879.97</v>
      </c>
      <c r="F10" s="6">
        <v>31879.97</v>
      </c>
      <c r="G10" s="6">
        <f t="shared" si="1"/>
        <v>224707.86</v>
      </c>
    </row>
    <row r="11" spans="1:7" x14ac:dyDescent="0.2">
      <c r="A11" s="38" t="s">
        <v>16</v>
      </c>
      <c r="B11" s="6">
        <v>0</v>
      </c>
      <c r="C11" s="6">
        <v>0</v>
      </c>
      <c r="D11" s="6">
        <f t="shared" si="0"/>
        <v>0</v>
      </c>
      <c r="E11" s="6">
        <v>0</v>
      </c>
      <c r="F11" s="6">
        <v>0</v>
      </c>
      <c r="G11" s="6">
        <f t="shared" si="1"/>
        <v>0</v>
      </c>
    </row>
    <row r="12" spans="1:7" x14ac:dyDescent="0.2">
      <c r="A12" s="38" t="s">
        <v>17</v>
      </c>
      <c r="B12" s="6">
        <v>0</v>
      </c>
      <c r="C12" s="6">
        <v>0</v>
      </c>
      <c r="D12" s="6">
        <f t="shared" si="0"/>
        <v>0</v>
      </c>
      <c r="E12" s="6">
        <v>0</v>
      </c>
      <c r="F12" s="6">
        <v>0</v>
      </c>
      <c r="G12" s="6">
        <f t="shared" si="1"/>
        <v>0</v>
      </c>
    </row>
    <row r="13" spans="1:7" x14ac:dyDescent="0.2">
      <c r="A13" s="41" t="s">
        <v>132</v>
      </c>
      <c r="B13" s="43">
        <f>SUM(B14:B22)</f>
        <v>196300</v>
      </c>
      <c r="C13" s="43">
        <f>SUM(C14:C22)</f>
        <v>295515.42000000004</v>
      </c>
      <c r="D13" s="43">
        <f t="shared" si="0"/>
        <v>491815.42000000004</v>
      </c>
      <c r="E13" s="43">
        <f>SUM(E14:E22)</f>
        <v>148048.47999999998</v>
      </c>
      <c r="F13" s="43">
        <f>SUM(F14:F22)</f>
        <v>148047.27999999997</v>
      </c>
      <c r="G13" s="43">
        <f t="shared" si="1"/>
        <v>343766.94000000006</v>
      </c>
    </row>
    <row r="14" spans="1:7" x14ac:dyDescent="0.2">
      <c r="A14" s="38" t="s">
        <v>18</v>
      </c>
      <c r="B14" s="6">
        <v>111400</v>
      </c>
      <c r="C14" s="6">
        <v>88600</v>
      </c>
      <c r="D14" s="6">
        <f t="shared" si="0"/>
        <v>200000</v>
      </c>
      <c r="E14" s="6">
        <v>75404.45</v>
      </c>
      <c r="F14" s="6">
        <v>75404.45</v>
      </c>
      <c r="G14" s="6">
        <f t="shared" si="1"/>
        <v>124595.55</v>
      </c>
    </row>
    <row r="15" spans="1:7" x14ac:dyDescent="0.2">
      <c r="A15" s="38" t="s">
        <v>19</v>
      </c>
      <c r="B15" s="6">
        <v>12900</v>
      </c>
      <c r="C15" s="6">
        <v>-4900</v>
      </c>
      <c r="D15" s="6">
        <f t="shared" si="0"/>
        <v>8000</v>
      </c>
      <c r="E15" s="6">
        <v>180</v>
      </c>
      <c r="F15" s="6">
        <v>179.7</v>
      </c>
      <c r="G15" s="6">
        <f t="shared" si="1"/>
        <v>7820</v>
      </c>
    </row>
    <row r="16" spans="1:7" x14ac:dyDescent="0.2">
      <c r="A16" s="38" t="s">
        <v>20</v>
      </c>
      <c r="B16" s="6">
        <v>0</v>
      </c>
      <c r="C16" s="6">
        <v>0</v>
      </c>
      <c r="D16" s="6">
        <f t="shared" si="0"/>
        <v>0</v>
      </c>
      <c r="E16" s="6">
        <v>0</v>
      </c>
      <c r="F16" s="6">
        <v>0</v>
      </c>
      <c r="G16" s="6">
        <f t="shared" si="1"/>
        <v>0</v>
      </c>
    </row>
    <row r="17" spans="1:7" x14ac:dyDescent="0.2">
      <c r="A17" s="38" t="s">
        <v>21</v>
      </c>
      <c r="B17" s="6">
        <v>1500</v>
      </c>
      <c r="C17" s="6">
        <v>41500</v>
      </c>
      <c r="D17" s="6">
        <f t="shared" si="0"/>
        <v>43000</v>
      </c>
      <c r="E17" s="6">
        <v>3468.46</v>
      </c>
      <c r="F17" s="6">
        <v>3468.35</v>
      </c>
      <c r="G17" s="6">
        <f t="shared" si="1"/>
        <v>39531.54</v>
      </c>
    </row>
    <row r="18" spans="1:7" x14ac:dyDescent="0.2">
      <c r="A18" s="38" t="s">
        <v>22</v>
      </c>
      <c r="B18" s="6">
        <v>0</v>
      </c>
      <c r="C18" s="6">
        <v>56813.16</v>
      </c>
      <c r="D18" s="6">
        <f t="shared" si="0"/>
        <v>56813.16</v>
      </c>
      <c r="E18" s="6">
        <v>7931.27</v>
      </c>
      <c r="F18" s="6">
        <v>7930.48</v>
      </c>
      <c r="G18" s="6">
        <f t="shared" si="1"/>
        <v>48881.89</v>
      </c>
    </row>
    <row r="19" spans="1:7" x14ac:dyDescent="0.2">
      <c r="A19" s="38" t="s">
        <v>23</v>
      </c>
      <c r="B19" s="6">
        <v>60000</v>
      </c>
      <c r="C19" s="6">
        <v>42002.26</v>
      </c>
      <c r="D19" s="6">
        <f t="shared" si="0"/>
        <v>102002.26000000001</v>
      </c>
      <c r="E19" s="6">
        <v>49500</v>
      </c>
      <c r="F19" s="6">
        <v>49500</v>
      </c>
      <c r="G19" s="6">
        <f t="shared" si="1"/>
        <v>52502.260000000009</v>
      </c>
    </row>
    <row r="20" spans="1:7" x14ac:dyDescent="0.2">
      <c r="A20" s="38" t="s">
        <v>24</v>
      </c>
      <c r="B20" s="6">
        <v>0</v>
      </c>
      <c r="C20" s="6">
        <v>30000</v>
      </c>
      <c r="D20" s="6">
        <f t="shared" si="0"/>
        <v>30000</v>
      </c>
      <c r="E20" s="6">
        <v>0</v>
      </c>
      <c r="F20" s="6">
        <v>0</v>
      </c>
      <c r="G20" s="6">
        <f t="shared" si="1"/>
        <v>30000</v>
      </c>
    </row>
    <row r="21" spans="1:7" x14ac:dyDescent="0.2">
      <c r="A21" s="38" t="s">
        <v>25</v>
      </c>
      <c r="B21" s="6">
        <v>0</v>
      </c>
      <c r="C21" s="6">
        <v>0</v>
      </c>
      <c r="D21" s="6">
        <f t="shared" si="0"/>
        <v>0</v>
      </c>
      <c r="E21" s="6">
        <v>0</v>
      </c>
      <c r="F21" s="6">
        <v>0</v>
      </c>
      <c r="G21" s="6">
        <f t="shared" si="1"/>
        <v>0</v>
      </c>
    </row>
    <row r="22" spans="1:7" x14ac:dyDescent="0.2">
      <c r="A22" s="38" t="s">
        <v>26</v>
      </c>
      <c r="B22" s="6">
        <v>10500</v>
      </c>
      <c r="C22" s="6">
        <v>41500</v>
      </c>
      <c r="D22" s="6">
        <f t="shared" si="0"/>
        <v>52000</v>
      </c>
      <c r="E22" s="6">
        <v>11564.3</v>
      </c>
      <c r="F22" s="6">
        <v>11564.3</v>
      </c>
      <c r="G22" s="6">
        <f t="shared" si="1"/>
        <v>40435.699999999997</v>
      </c>
    </row>
    <row r="23" spans="1:7" x14ac:dyDescent="0.2">
      <c r="A23" s="41" t="s">
        <v>27</v>
      </c>
      <c r="B23" s="43">
        <f>SUM(B24:B32)</f>
        <v>5801568.6400000006</v>
      </c>
      <c r="C23" s="43">
        <f>SUM(C24:C32)</f>
        <v>-2611278.3400000003</v>
      </c>
      <c r="D23" s="43">
        <f t="shared" si="0"/>
        <v>3190290.3000000003</v>
      </c>
      <c r="E23" s="43">
        <f>SUM(E24:E32)</f>
        <v>798959.77</v>
      </c>
      <c r="F23" s="43">
        <f>SUM(F24:F32)</f>
        <v>798957.7</v>
      </c>
      <c r="G23" s="43">
        <f t="shared" si="1"/>
        <v>2391330.5300000003</v>
      </c>
    </row>
    <row r="24" spans="1:7" x14ac:dyDescent="0.2">
      <c r="A24" s="38" t="s">
        <v>28</v>
      </c>
      <c r="B24" s="6">
        <v>63500</v>
      </c>
      <c r="C24" s="6">
        <v>-32500</v>
      </c>
      <c r="D24" s="6">
        <f t="shared" si="0"/>
        <v>31000</v>
      </c>
      <c r="E24" s="6">
        <v>9414.56</v>
      </c>
      <c r="F24" s="6">
        <v>9414.56</v>
      </c>
      <c r="G24" s="6">
        <f t="shared" si="1"/>
        <v>21585.440000000002</v>
      </c>
    </row>
    <row r="25" spans="1:7" x14ac:dyDescent="0.2">
      <c r="A25" s="38" t="s">
        <v>29</v>
      </c>
      <c r="B25" s="6">
        <v>66000</v>
      </c>
      <c r="C25" s="6">
        <v>1500.55</v>
      </c>
      <c r="D25" s="6">
        <f t="shared" si="0"/>
        <v>67500.55</v>
      </c>
      <c r="E25" s="6">
        <v>15000</v>
      </c>
      <c r="F25" s="6">
        <v>15000</v>
      </c>
      <c r="G25" s="6">
        <f t="shared" si="1"/>
        <v>52500.55</v>
      </c>
    </row>
    <row r="26" spans="1:7" x14ac:dyDescent="0.2">
      <c r="A26" s="38" t="s">
        <v>30</v>
      </c>
      <c r="B26" s="6">
        <v>5143088.45</v>
      </c>
      <c r="C26" s="6">
        <v>-2541839.52</v>
      </c>
      <c r="D26" s="6">
        <f t="shared" si="0"/>
        <v>2601248.9300000002</v>
      </c>
      <c r="E26" s="6">
        <v>621048.32999999996</v>
      </c>
      <c r="F26" s="6">
        <v>621048.32999999996</v>
      </c>
      <c r="G26" s="6">
        <f t="shared" si="1"/>
        <v>1980200.6</v>
      </c>
    </row>
    <row r="27" spans="1:7" x14ac:dyDescent="0.2">
      <c r="A27" s="38" t="s">
        <v>31</v>
      </c>
      <c r="B27" s="6">
        <v>49900</v>
      </c>
      <c r="C27" s="6">
        <v>-11500</v>
      </c>
      <c r="D27" s="6">
        <f t="shared" si="0"/>
        <v>38400</v>
      </c>
      <c r="E27" s="6">
        <v>3580.92</v>
      </c>
      <c r="F27" s="6">
        <v>3580.92</v>
      </c>
      <c r="G27" s="6">
        <f t="shared" si="1"/>
        <v>34819.08</v>
      </c>
    </row>
    <row r="28" spans="1:7" x14ac:dyDescent="0.2">
      <c r="A28" s="38" t="s">
        <v>32</v>
      </c>
      <c r="B28" s="6">
        <v>80000</v>
      </c>
      <c r="C28" s="6">
        <v>-5000</v>
      </c>
      <c r="D28" s="6">
        <f t="shared" si="0"/>
        <v>75000</v>
      </c>
      <c r="E28" s="6">
        <v>34971</v>
      </c>
      <c r="F28" s="6">
        <v>34971</v>
      </c>
      <c r="G28" s="6">
        <f t="shared" si="1"/>
        <v>40029</v>
      </c>
    </row>
    <row r="29" spans="1:7" x14ac:dyDescent="0.2">
      <c r="A29" s="38" t="s">
        <v>33</v>
      </c>
      <c r="B29" s="6">
        <v>30000</v>
      </c>
      <c r="C29" s="6">
        <v>0</v>
      </c>
      <c r="D29" s="6">
        <f t="shared" si="0"/>
        <v>30000</v>
      </c>
      <c r="E29" s="6">
        <v>0</v>
      </c>
      <c r="F29" s="6">
        <v>0</v>
      </c>
      <c r="G29" s="6">
        <f t="shared" si="1"/>
        <v>30000</v>
      </c>
    </row>
    <row r="30" spans="1:7" x14ac:dyDescent="0.2">
      <c r="A30" s="38" t="s">
        <v>34</v>
      </c>
      <c r="B30" s="6">
        <v>36500</v>
      </c>
      <c r="C30" s="6">
        <v>-16500</v>
      </c>
      <c r="D30" s="6">
        <f t="shared" si="0"/>
        <v>20000</v>
      </c>
      <c r="E30" s="6">
        <v>6288.66</v>
      </c>
      <c r="F30" s="6">
        <v>6287.68</v>
      </c>
      <c r="G30" s="6">
        <f t="shared" si="1"/>
        <v>13711.34</v>
      </c>
    </row>
    <row r="31" spans="1:7" x14ac:dyDescent="0.2">
      <c r="A31" s="38" t="s">
        <v>35</v>
      </c>
      <c r="B31" s="6">
        <v>196745.24</v>
      </c>
      <c r="C31" s="6">
        <v>-99745.24</v>
      </c>
      <c r="D31" s="6">
        <f t="shared" si="0"/>
        <v>96999.999999999985</v>
      </c>
      <c r="E31" s="6">
        <v>39022.03</v>
      </c>
      <c r="F31" s="6">
        <v>39022.03</v>
      </c>
      <c r="G31" s="6">
        <f t="shared" si="1"/>
        <v>57977.969999999987</v>
      </c>
    </row>
    <row r="32" spans="1:7" x14ac:dyDescent="0.2">
      <c r="A32" s="38" t="s">
        <v>36</v>
      </c>
      <c r="B32" s="6">
        <v>135834.95000000001</v>
      </c>
      <c r="C32" s="6">
        <v>94305.87</v>
      </c>
      <c r="D32" s="6">
        <f t="shared" si="0"/>
        <v>230140.82</v>
      </c>
      <c r="E32" s="6">
        <v>69634.27</v>
      </c>
      <c r="F32" s="6">
        <v>69633.179999999993</v>
      </c>
      <c r="G32" s="6">
        <f t="shared" si="1"/>
        <v>160506.54999999999</v>
      </c>
    </row>
    <row r="33" spans="1:7" x14ac:dyDescent="0.2">
      <c r="A33" s="41" t="s">
        <v>133</v>
      </c>
      <c r="B33" s="43">
        <f>SUM(B34:B42)</f>
        <v>0</v>
      </c>
      <c r="C33" s="43">
        <f>SUM(C34:C42)</f>
        <v>0</v>
      </c>
      <c r="D33" s="43">
        <f t="shared" si="0"/>
        <v>0</v>
      </c>
      <c r="E33" s="43">
        <f>SUM(E34:E42)</f>
        <v>0</v>
      </c>
      <c r="F33" s="43">
        <f>SUM(F34:F42)</f>
        <v>0</v>
      </c>
      <c r="G33" s="43">
        <f t="shared" si="1"/>
        <v>0</v>
      </c>
    </row>
    <row r="34" spans="1:7" x14ac:dyDescent="0.2">
      <c r="A34" s="38" t="s">
        <v>37</v>
      </c>
      <c r="B34" s="6"/>
      <c r="C34" s="6"/>
      <c r="D34" s="6">
        <f t="shared" si="0"/>
        <v>0</v>
      </c>
      <c r="E34" s="6"/>
      <c r="F34" s="6"/>
      <c r="G34" s="6">
        <f t="shared" si="1"/>
        <v>0</v>
      </c>
    </row>
    <row r="35" spans="1:7" x14ac:dyDescent="0.2">
      <c r="A35" s="38" t="s">
        <v>38</v>
      </c>
      <c r="B35" s="6"/>
      <c r="C35" s="6"/>
      <c r="D35" s="6">
        <f t="shared" si="0"/>
        <v>0</v>
      </c>
      <c r="E35" s="6"/>
      <c r="F35" s="6"/>
      <c r="G35" s="6">
        <f t="shared" si="1"/>
        <v>0</v>
      </c>
    </row>
    <row r="36" spans="1:7" x14ac:dyDescent="0.2">
      <c r="A36" s="38" t="s">
        <v>39</v>
      </c>
      <c r="B36" s="6"/>
      <c r="C36" s="6"/>
      <c r="D36" s="6">
        <f t="shared" si="0"/>
        <v>0</v>
      </c>
      <c r="E36" s="6"/>
      <c r="F36" s="6"/>
      <c r="G36" s="6">
        <f t="shared" si="1"/>
        <v>0</v>
      </c>
    </row>
    <row r="37" spans="1:7" x14ac:dyDescent="0.2">
      <c r="A37" s="38" t="s">
        <v>40</v>
      </c>
      <c r="B37" s="6"/>
      <c r="C37" s="6"/>
      <c r="D37" s="6">
        <f t="shared" si="0"/>
        <v>0</v>
      </c>
      <c r="E37" s="6"/>
      <c r="F37" s="6"/>
      <c r="G37" s="6">
        <f t="shared" si="1"/>
        <v>0</v>
      </c>
    </row>
    <row r="38" spans="1:7" x14ac:dyDescent="0.2">
      <c r="A38" s="38" t="s">
        <v>41</v>
      </c>
      <c r="B38" s="6"/>
      <c r="C38" s="6"/>
      <c r="D38" s="6">
        <f t="shared" si="0"/>
        <v>0</v>
      </c>
      <c r="E38" s="6"/>
      <c r="F38" s="6"/>
      <c r="G38" s="6">
        <f t="shared" si="1"/>
        <v>0</v>
      </c>
    </row>
    <row r="39" spans="1:7" x14ac:dyDescent="0.2">
      <c r="A39" s="38" t="s">
        <v>42</v>
      </c>
      <c r="B39" s="6"/>
      <c r="C39" s="6"/>
      <c r="D39" s="6">
        <f t="shared" si="0"/>
        <v>0</v>
      </c>
      <c r="E39" s="6"/>
      <c r="F39" s="6"/>
      <c r="G39" s="6">
        <f t="shared" si="1"/>
        <v>0</v>
      </c>
    </row>
    <row r="40" spans="1:7" x14ac:dyDescent="0.2">
      <c r="A40" s="38" t="s">
        <v>43</v>
      </c>
      <c r="B40" s="6"/>
      <c r="C40" s="6"/>
      <c r="D40" s="6">
        <f t="shared" si="0"/>
        <v>0</v>
      </c>
      <c r="E40" s="6"/>
      <c r="F40" s="6"/>
      <c r="G40" s="6">
        <f t="shared" si="1"/>
        <v>0</v>
      </c>
    </row>
    <row r="41" spans="1:7" x14ac:dyDescent="0.2">
      <c r="A41" s="38" t="s">
        <v>44</v>
      </c>
      <c r="B41" s="6"/>
      <c r="C41" s="6"/>
      <c r="D41" s="6">
        <f t="shared" si="0"/>
        <v>0</v>
      </c>
      <c r="E41" s="6"/>
      <c r="F41" s="6"/>
      <c r="G41" s="6">
        <f t="shared" si="1"/>
        <v>0</v>
      </c>
    </row>
    <row r="42" spans="1:7" x14ac:dyDescent="0.2">
      <c r="A42" s="38" t="s">
        <v>45</v>
      </c>
      <c r="B42" s="6"/>
      <c r="C42" s="6"/>
      <c r="D42" s="6">
        <f t="shared" si="0"/>
        <v>0</v>
      </c>
      <c r="E42" s="6"/>
      <c r="F42" s="6"/>
      <c r="G42" s="6">
        <f t="shared" si="1"/>
        <v>0</v>
      </c>
    </row>
    <row r="43" spans="1:7" x14ac:dyDescent="0.2">
      <c r="A43" s="41" t="s">
        <v>134</v>
      </c>
      <c r="B43" s="43">
        <f>SUM(B44:B52)</f>
        <v>0</v>
      </c>
      <c r="C43" s="43">
        <f>SUM(C44:C52)</f>
        <v>43000</v>
      </c>
      <c r="D43" s="43">
        <f t="shared" si="0"/>
        <v>43000</v>
      </c>
      <c r="E43" s="43">
        <f>SUM(E44:E52)</f>
        <v>15500</v>
      </c>
      <c r="F43" s="43">
        <f>SUM(F44:F52)</f>
        <v>15500</v>
      </c>
      <c r="G43" s="43">
        <f t="shared" si="1"/>
        <v>27500</v>
      </c>
    </row>
    <row r="44" spans="1:7" x14ac:dyDescent="0.2">
      <c r="A44" s="38" t="s">
        <v>46</v>
      </c>
      <c r="B44" s="6"/>
      <c r="C44" s="6">
        <v>40000</v>
      </c>
      <c r="D44" s="6">
        <f t="shared" si="0"/>
        <v>40000</v>
      </c>
      <c r="E44" s="6">
        <v>15500</v>
      </c>
      <c r="F44" s="6">
        <v>15500</v>
      </c>
      <c r="G44" s="6">
        <f t="shared" si="1"/>
        <v>24500</v>
      </c>
    </row>
    <row r="45" spans="1:7" x14ac:dyDescent="0.2">
      <c r="A45" s="38" t="s">
        <v>47</v>
      </c>
      <c r="B45" s="6"/>
      <c r="C45" s="6"/>
      <c r="D45" s="6">
        <f t="shared" si="0"/>
        <v>0</v>
      </c>
      <c r="E45" s="6"/>
      <c r="F45" s="6">
        <v>0</v>
      </c>
      <c r="G45" s="6">
        <f t="shared" si="1"/>
        <v>0</v>
      </c>
    </row>
    <row r="46" spans="1:7" x14ac:dyDescent="0.2">
      <c r="A46" s="38" t="s">
        <v>48</v>
      </c>
      <c r="B46" s="6"/>
      <c r="C46" s="6"/>
      <c r="D46" s="6">
        <f t="shared" si="0"/>
        <v>0</v>
      </c>
      <c r="E46" s="6"/>
      <c r="F46" s="6">
        <v>0</v>
      </c>
      <c r="G46" s="6">
        <f t="shared" si="1"/>
        <v>0</v>
      </c>
    </row>
    <row r="47" spans="1:7" x14ac:dyDescent="0.2">
      <c r="A47" s="38" t="s">
        <v>49</v>
      </c>
      <c r="B47" s="6"/>
      <c r="C47" s="6"/>
      <c r="D47" s="6">
        <f t="shared" si="0"/>
        <v>0</v>
      </c>
      <c r="E47" s="6"/>
      <c r="F47" s="6">
        <v>0</v>
      </c>
      <c r="G47" s="6">
        <f t="shared" si="1"/>
        <v>0</v>
      </c>
    </row>
    <row r="48" spans="1:7" x14ac:dyDescent="0.2">
      <c r="A48" s="38" t="s">
        <v>50</v>
      </c>
      <c r="B48" s="6"/>
      <c r="C48" s="6"/>
      <c r="D48" s="6">
        <f t="shared" si="0"/>
        <v>0</v>
      </c>
      <c r="E48" s="6"/>
      <c r="F48" s="6">
        <v>0</v>
      </c>
      <c r="G48" s="6">
        <f t="shared" si="1"/>
        <v>0</v>
      </c>
    </row>
    <row r="49" spans="1:7" x14ac:dyDescent="0.2">
      <c r="A49" s="38" t="s">
        <v>51</v>
      </c>
      <c r="B49" s="6"/>
      <c r="C49" s="6">
        <v>3000</v>
      </c>
      <c r="D49" s="6">
        <f t="shared" si="0"/>
        <v>3000</v>
      </c>
      <c r="E49" s="6"/>
      <c r="F49" s="6">
        <v>0</v>
      </c>
      <c r="G49" s="6">
        <f t="shared" si="1"/>
        <v>3000</v>
      </c>
    </row>
    <row r="50" spans="1:7" x14ac:dyDescent="0.2">
      <c r="A50" s="38" t="s">
        <v>52</v>
      </c>
      <c r="B50" s="6"/>
      <c r="C50" s="6"/>
      <c r="D50" s="6">
        <f t="shared" si="0"/>
        <v>0</v>
      </c>
      <c r="E50" s="6"/>
      <c r="F50" s="6">
        <v>0</v>
      </c>
      <c r="G50" s="6">
        <f t="shared" si="1"/>
        <v>0</v>
      </c>
    </row>
    <row r="51" spans="1:7" x14ac:dyDescent="0.2">
      <c r="A51" s="38" t="s">
        <v>53</v>
      </c>
      <c r="B51" s="6"/>
      <c r="C51" s="6"/>
      <c r="D51" s="6">
        <f t="shared" si="0"/>
        <v>0</v>
      </c>
      <c r="E51" s="6"/>
      <c r="F51" s="6">
        <v>0</v>
      </c>
      <c r="G51" s="6">
        <f t="shared" si="1"/>
        <v>0</v>
      </c>
    </row>
    <row r="52" spans="1:7" x14ac:dyDescent="0.2">
      <c r="A52" s="38" t="s">
        <v>54</v>
      </c>
      <c r="B52" s="6"/>
      <c r="C52" s="6"/>
      <c r="D52" s="6">
        <f t="shared" si="0"/>
        <v>0</v>
      </c>
      <c r="E52" s="6"/>
      <c r="F52" s="6">
        <v>0</v>
      </c>
      <c r="G52" s="6">
        <f t="shared" si="1"/>
        <v>0</v>
      </c>
    </row>
    <row r="53" spans="1:7" x14ac:dyDescent="0.2">
      <c r="A53" s="41" t="s">
        <v>55</v>
      </c>
      <c r="B53" s="43">
        <f>SUM(B54:B56)</f>
        <v>0</v>
      </c>
      <c r="C53" s="43">
        <f>SUM(C54:C56)</f>
        <v>0</v>
      </c>
      <c r="D53" s="43">
        <f t="shared" si="0"/>
        <v>0</v>
      </c>
      <c r="E53" s="43">
        <f>SUM(E54:E56)</f>
        <v>0</v>
      </c>
      <c r="F53" s="43">
        <f>SUM(F54:F56)</f>
        <v>0</v>
      </c>
      <c r="G53" s="43">
        <f t="shared" si="1"/>
        <v>0</v>
      </c>
    </row>
    <row r="54" spans="1:7" x14ac:dyDescent="0.2">
      <c r="A54" s="38" t="s">
        <v>56</v>
      </c>
      <c r="B54" s="6"/>
      <c r="C54" s="6"/>
      <c r="D54" s="6">
        <f t="shared" si="0"/>
        <v>0</v>
      </c>
      <c r="E54" s="6"/>
      <c r="F54" s="6"/>
      <c r="G54" s="6">
        <f t="shared" si="1"/>
        <v>0</v>
      </c>
    </row>
    <row r="55" spans="1:7" x14ac:dyDescent="0.2">
      <c r="A55" s="38" t="s">
        <v>57</v>
      </c>
      <c r="B55" s="6"/>
      <c r="C55" s="6"/>
      <c r="D55" s="6">
        <f t="shared" si="0"/>
        <v>0</v>
      </c>
      <c r="E55" s="6"/>
      <c r="F55" s="6"/>
      <c r="G55" s="6">
        <f t="shared" si="1"/>
        <v>0</v>
      </c>
    </row>
    <row r="56" spans="1:7" x14ac:dyDescent="0.2">
      <c r="A56" s="38" t="s">
        <v>58</v>
      </c>
      <c r="B56" s="6"/>
      <c r="C56" s="6"/>
      <c r="D56" s="6">
        <f t="shared" si="0"/>
        <v>0</v>
      </c>
      <c r="E56" s="6"/>
      <c r="F56" s="6"/>
      <c r="G56" s="6">
        <f t="shared" si="1"/>
        <v>0</v>
      </c>
    </row>
    <row r="57" spans="1:7" x14ac:dyDescent="0.2">
      <c r="A57" s="41" t="s">
        <v>130</v>
      </c>
      <c r="B57" s="43">
        <f>SUM(B58:B64)</f>
        <v>0</v>
      </c>
      <c r="C57" s="43">
        <f>SUM(C58:C64)</f>
        <v>0</v>
      </c>
      <c r="D57" s="43">
        <f t="shared" si="0"/>
        <v>0</v>
      </c>
      <c r="E57" s="43">
        <f>SUM(E58:E64)</f>
        <v>0</v>
      </c>
      <c r="F57" s="43">
        <f>SUM(F58:F64)</f>
        <v>0</v>
      </c>
      <c r="G57" s="43">
        <f t="shared" si="1"/>
        <v>0</v>
      </c>
    </row>
    <row r="58" spans="1:7" x14ac:dyDescent="0.2">
      <c r="A58" s="38" t="s">
        <v>59</v>
      </c>
      <c r="B58" s="6"/>
      <c r="C58" s="6"/>
      <c r="D58" s="6">
        <f t="shared" si="0"/>
        <v>0</v>
      </c>
      <c r="E58" s="6"/>
      <c r="F58" s="6"/>
      <c r="G58" s="6">
        <f t="shared" si="1"/>
        <v>0</v>
      </c>
    </row>
    <row r="59" spans="1:7" x14ac:dyDescent="0.2">
      <c r="A59" s="38" t="s">
        <v>60</v>
      </c>
      <c r="B59" s="6"/>
      <c r="C59" s="6"/>
      <c r="D59" s="6">
        <f t="shared" si="0"/>
        <v>0</v>
      </c>
      <c r="E59" s="6"/>
      <c r="F59" s="6"/>
      <c r="G59" s="6">
        <f t="shared" si="1"/>
        <v>0</v>
      </c>
    </row>
    <row r="60" spans="1:7" x14ac:dyDescent="0.2">
      <c r="A60" s="38" t="s">
        <v>61</v>
      </c>
      <c r="B60" s="6"/>
      <c r="C60" s="6"/>
      <c r="D60" s="6">
        <f t="shared" si="0"/>
        <v>0</v>
      </c>
      <c r="E60" s="6"/>
      <c r="F60" s="6"/>
      <c r="G60" s="6">
        <f t="shared" si="1"/>
        <v>0</v>
      </c>
    </row>
    <row r="61" spans="1:7" x14ac:dyDescent="0.2">
      <c r="A61" s="38" t="s">
        <v>62</v>
      </c>
      <c r="B61" s="6"/>
      <c r="C61" s="6"/>
      <c r="D61" s="6">
        <f t="shared" si="0"/>
        <v>0</v>
      </c>
      <c r="E61" s="6"/>
      <c r="F61" s="6"/>
      <c r="G61" s="6">
        <f t="shared" si="1"/>
        <v>0</v>
      </c>
    </row>
    <row r="62" spans="1:7" x14ac:dyDescent="0.2">
      <c r="A62" s="38" t="s">
        <v>63</v>
      </c>
      <c r="B62" s="6"/>
      <c r="C62" s="6"/>
      <c r="D62" s="6">
        <f t="shared" si="0"/>
        <v>0</v>
      </c>
      <c r="E62" s="6"/>
      <c r="F62" s="6"/>
      <c r="G62" s="6">
        <f t="shared" si="1"/>
        <v>0</v>
      </c>
    </row>
    <row r="63" spans="1:7" x14ac:dyDescent="0.2">
      <c r="A63" s="38" t="s">
        <v>64</v>
      </c>
      <c r="B63" s="6"/>
      <c r="C63" s="6"/>
      <c r="D63" s="6">
        <f t="shared" si="0"/>
        <v>0</v>
      </c>
      <c r="E63" s="6"/>
      <c r="F63" s="6"/>
      <c r="G63" s="6">
        <f t="shared" si="1"/>
        <v>0</v>
      </c>
    </row>
    <row r="64" spans="1:7" x14ac:dyDescent="0.2">
      <c r="A64" s="38" t="s">
        <v>65</v>
      </c>
      <c r="B64" s="6"/>
      <c r="C64" s="6"/>
      <c r="D64" s="6">
        <f t="shared" si="0"/>
        <v>0</v>
      </c>
      <c r="E64" s="6"/>
      <c r="F64" s="6"/>
      <c r="G64" s="6">
        <f t="shared" si="1"/>
        <v>0</v>
      </c>
    </row>
    <row r="65" spans="1:7" x14ac:dyDescent="0.2">
      <c r="A65" s="41" t="s">
        <v>131</v>
      </c>
      <c r="B65" s="43">
        <f>SUM(B66:B68)</f>
        <v>0</v>
      </c>
      <c r="C65" s="43">
        <f>SUM(C66:C68)</f>
        <v>0</v>
      </c>
      <c r="D65" s="43">
        <f t="shared" si="0"/>
        <v>0</v>
      </c>
      <c r="E65" s="43">
        <f>SUM(E66:E68)</f>
        <v>0</v>
      </c>
      <c r="F65" s="43">
        <f>SUM(F66:F68)</f>
        <v>0</v>
      </c>
      <c r="G65" s="43">
        <f t="shared" si="1"/>
        <v>0</v>
      </c>
    </row>
    <row r="66" spans="1:7" x14ac:dyDescent="0.2">
      <c r="A66" s="38" t="s">
        <v>66</v>
      </c>
      <c r="B66" s="6"/>
      <c r="C66" s="6"/>
      <c r="D66" s="6">
        <f t="shared" si="0"/>
        <v>0</v>
      </c>
      <c r="E66" s="6"/>
      <c r="F66" s="6"/>
      <c r="G66" s="6">
        <f t="shared" si="1"/>
        <v>0</v>
      </c>
    </row>
    <row r="67" spans="1:7" x14ac:dyDescent="0.2">
      <c r="A67" s="38" t="s">
        <v>67</v>
      </c>
      <c r="B67" s="6"/>
      <c r="C67" s="6"/>
      <c r="D67" s="6">
        <f t="shared" si="0"/>
        <v>0</v>
      </c>
      <c r="E67" s="6"/>
      <c r="F67" s="6"/>
      <c r="G67" s="6">
        <f t="shared" si="1"/>
        <v>0</v>
      </c>
    </row>
    <row r="68" spans="1:7" x14ac:dyDescent="0.2">
      <c r="A68" s="38" t="s">
        <v>68</v>
      </c>
      <c r="B68" s="6"/>
      <c r="C68" s="6"/>
      <c r="D68" s="6">
        <f t="shared" si="0"/>
        <v>0</v>
      </c>
      <c r="E68" s="6"/>
      <c r="F68" s="6"/>
      <c r="G68" s="6">
        <f t="shared" si="1"/>
        <v>0</v>
      </c>
    </row>
    <row r="69" spans="1:7" x14ac:dyDescent="0.2">
      <c r="A69" s="41" t="s">
        <v>69</v>
      </c>
      <c r="B69" s="43">
        <f>SUM(B70:B76)</f>
        <v>0</v>
      </c>
      <c r="C69" s="43">
        <f>SUM(C70:C76)</f>
        <v>0</v>
      </c>
      <c r="D69" s="43">
        <f t="shared" si="0"/>
        <v>0</v>
      </c>
      <c r="E69" s="43">
        <f>SUM(E70:E76)</f>
        <v>0</v>
      </c>
      <c r="F69" s="43">
        <f>SUM(F70:F76)</f>
        <v>0</v>
      </c>
      <c r="G69" s="43">
        <f t="shared" si="1"/>
        <v>0</v>
      </c>
    </row>
    <row r="70" spans="1:7" x14ac:dyDescent="0.2">
      <c r="A70" s="38" t="s">
        <v>70</v>
      </c>
      <c r="B70" s="6"/>
      <c r="C70" s="6"/>
      <c r="D70" s="6">
        <f t="shared" ref="D70:D76" si="2">B70+C70</f>
        <v>0</v>
      </c>
      <c r="E70" s="6"/>
      <c r="F70" s="6"/>
      <c r="G70" s="6">
        <f t="shared" ref="G70:G76" si="3">D70-E70</f>
        <v>0</v>
      </c>
    </row>
    <row r="71" spans="1:7" x14ac:dyDescent="0.2">
      <c r="A71" s="38" t="s">
        <v>71</v>
      </c>
      <c r="B71" s="6"/>
      <c r="C71" s="6"/>
      <c r="D71" s="6">
        <f t="shared" si="2"/>
        <v>0</v>
      </c>
      <c r="E71" s="6"/>
      <c r="F71" s="6"/>
      <c r="G71" s="6">
        <f t="shared" si="3"/>
        <v>0</v>
      </c>
    </row>
    <row r="72" spans="1:7" x14ac:dyDescent="0.2">
      <c r="A72" s="38" t="s">
        <v>72</v>
      </c>
      <c r="B72" s="6"/>
      <c r="C72" s="6"/>
      <c r="D72" s="6">
        <f t="shared" si="2"/>
        <v>0</v>
      </c>
      <c r="E72" s="6"/>
      <c r="F72" s="6"/>
      <c r="G72" s="6">
        <f t="shared" si="3"/>
        <v>0</v>
      </c>
    </row>
    <row r="73" spans="1:7" x14ac:dyDescent="0.2">
      <c r="A73" s="38" t="s">
        <v>73</v>
      </c>
      <c r="B73" s="6"/>
      <c r="C73" s="6"/>
      <c r="D73" s="6">
        <f t="shared" si="2"/>
        <v>0</v>
      </c>
      <c r="E73" s="6"/>
      <c r="F73" s="6"/>
      <c r="G73" s="6">
        <f t="shared" si="3"/>
        <v>0</v>
      </c>
    </row>
    <row r="74" spans="1:7" x14ac:dyDescent="0.2">
      <c r="A74" s="38" t="s">
        <v>74</v>
      </c>
      <c r="B74" s="6"/>
      <c r="C74" s="6"/>
      <c r="D74" s="6">
        <f t="shared" si="2"/>
        <v>0</v>
      </c>
      <c r="E74" s="6"/>
      <c r="F74" s="6"/>
      <c r="G74" s="6">
        <f t="shared" si="3"/>
        <v>0</v>
      </c>
    </row>
    <row r="75" spans="1:7" x14ac:dyDescent="0.2">
      <c r="A75" s="38" t="s">
        <v>75</v>
      </c>
      <c r="B75" s="6"/>
      <c r="C75" s="6"/>
      <c r="D75" s="6">
        <f t="shared" si="2"/>
        <v>0</v>
      </c>
      <c r="E75" s="6"/>
      <c r="F75" s="6"/>
      <c r="G75" s="6">
        <f t="shared" si="3"/>
        <v>0</v>
      </c>
    </row>
    <row r="76" spans="1:7" x14ac:dyDescent="0.2">
      <c r="A76" s="39" t="s">
        <v>76</v>
      </c>
      <c r="B76" s="7"/>
      <c r="C76" s="7"/>
      <c r="D76" s="7">
        <f t="shared" si="2"/>
        <v>0</v>
      </c>
      <c r="E76" s="7"/>
      <c r="F76" s="7"/>
      <c r="G76" s="7">
        <f t="shared" si="3"/>
        <v>0</v>
      </c>
    </row>
    <row r="77" spans="1:7" x14ac:dyDescent="0.2">
      <c r="A77" s="40" t="s">
        <v>77</v>
      </c>
      <c r="B77" s="8">
        <f t="shared" ref="B77:G77" si="4">SUM(B5+B13+B23+B33+B43+B53+B57+B65+B69)</f>
        <v>10375700.450000001</v>
      </c>
      <c r="C77" s="8">
        <f t="shared" si="4"/>
        <v>-2172762.9200000004</v>
      </c>
      <c r="D77" s="8">
        <f t="shared" si="4"/>
        <v>8202937.5300000012</v>
      </c>
      <c r="E77" s="8">
        <f t="shared" si="4"/>
        <v>2678231.46</v>
      </c>
      <c r="F77" s="8">
        <f t="shared" si="4"/>
        <v>2400432.63</v>
      </c>
      <c r="G77" s="8">
        <f t="shared" si="4"/>
        <v>5524706.0700000003</v>
      </c>
    </row>
    <row r="78" spans="1:7" x14ac:dyDescent="0.2">
      <c r="A78" s="1" t="s">
        <v>135</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showGridLines="0" zoomScaleNormal="100" zoomScaleSheetLayoutView="100" workbookViewId="0">
      <selection activeCell="F6" sqref="F6"/>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4" t="s">
        <v>138</v>
      </c>
      <c r="B1" s="45"/>
      <c r="C1" s="45"/>
      <c r="D1" s="45"/>
      <c r="E1" s="45"/>
      <c r="F1" s="45"/>
      <c r="G1" s="46"/>
    </row>
    <row r="2" spans="1:7" x14ac:dyDescent="0.2">
      <c r="A2" s="24"/>
      <c r="B2" s="27" t="s">
        <v>0</v>
      </c>
      <c r="C2" s="28"/>
      <c r="D2" s="28"/>
      <c r="E2" s="28"/>
      <c r="F2" s="29"/>
      <c r="G2" s="47" t="s">
        <v>7</v>
      </c>
    </row>
    <row r="3" spans="1:7" ht="24.95" customHeight="1" x14ac:dyDescent="0.2">
      <c r="A3" s="25" t="s">
        <v>1</v>
      </c>
      <c r="B3" s="3" t="s">
        <v>2</v>
      </c>
      <c r="C3" s="3" t="s">
        <v>3</v>
      </c>
      <c r="D3" s="3" t="s">
        <v>4</v>
      </c>
      <c r="E3" s="3" t="s">
        <v>5</v>
      </c>
      <c r="F3" s="3" t="s">
        <v>6</v>
      </c>
      <c r="G3" s="48"/>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10375700.449999999</v>
      </c>
      <c r="C6" s="6">
        <v>-2215762.92</v>
      </c>
      <c r="D6" s="6">
        <f>B6+C6</f>
        <v>8159937.5299999993</v>
      </c>
      <c r="E6" s="6">
        <v>2662731.46</v>
      </c>
      <c r="F6" s="6">
        <v>2384932.63</v>
      </c>
      <c r="G6" s="6">
        <f>D6-E6</f>
        <v>5497206.0699999994</v>
      </c>
    </row>
    <row r="7" spans="1:7" x14ac:dyDescent="0.2">
      <c r="A7" s="35"/>
      <c r="B7" s="10"/>
      <c r="C7" s="10"/>
      <c r="D7" s="10"/>
      <c r="E7" s="10"/>
      <c r="F7" s="10"/>
      <c r="G7" s="10"/>
    </row>
    <row r="8" spans="1:7" x14ac:dyDescent="0.2">
      <c r="A8" s="35" t="s">
        <v>79</v>
      </c>
      <c r="B8" s="10"/>
      <c r="C8" s="6">
        <v>43000</v>
      </c>
      <c r="D8" s="6">
        <f>B8+C8</f>
        <v>43000</v>
      </c>
      <c r="E8" s="6">
        <v>15500</v>
      </c>
      <c r="F8" s="6">
        <v>15500</v>
      </c>
      <c r="G8" s="6">
        <f>D8-E8</f>
        <v>27500</v>
      </c>
    </row>
    <row r="9" spans="1:7" x14ac:dyDescent="0.2">
      <c r="A9" s="35"/>
      <c r="B9" s="10"/>
      <c r="C9" s="10"/>
      <c r="D9" s="10"/>
      <c r="E9" s="10"/>
      <c r="F9" s="10"/>
      <c r="G9" s="10"/>
    </row>
    <row r="10" spans="1:7" x14ac:dyDescent="0.2">
      <c r="A10" s="35" t="s">
        <v>80</v>
      </c>
      <c r="B10" s="10"/>
      <c r="C10" s="10"/>
      <c r="D10" s="6">
        <f>B10+C10</f>
        <v>0</v>
      </c>
      <c r="E10" s="10"/>
      <c r="F10" s="10"/>
      <c r="G10" s="6">
        <f>D10-E10</f>
        <v>0</v>
      </c>
    </row>
    <row r="11" spans="1:7" x14ac:dyDescent="0.2">
      <c r="A11" s="35"/>
      <c r="B11" s="10"/>
      <c r="C11" s="10"/>
      <c r="D11" s="10"/>
      <c r="E11" s="10"/>
      <c r="F11" s="10"/>
      <c r="G11" s="10"/>
    </row>
    <row r="12" spans="1:7" x14ac:dyDescent="0.2">
      <c r="A12" s="35" t="s">
        <v>41</v>
      </c>
      <c r="B12" s="10"/>
      <c r="C12" s="10"/>
      <c r="D12" s="6">
        <f>B12+C12</f>
        <v>0</v>
      </c>
      <c r="E12" s="10"/>
      <c r="F12" s="10"/>
      <c r="G12" s="6">
        <f>D12-E12</f>
        <v>0</v>
      </c>
    </row>
    <row r="13" spans="1:7" x14ac:dyDescent="0.2">
      <c r="A13" s="35"/>
      <c r="B13" s="10"/>
      <c r="C13" s="10"/>
      <c r="D13" s="10"/>
      <c r="E13" s="10"/>
      <c r="F13" s="10"/>
      <c r="G13" s="10"/>
    </row>
    <row r="14" spans="1:7" x14ac:dyDescent="0.2">
      <c r="A14" s="35" t="s">
        <v>66</v>
      </c>
      <c r="B14" s="10"/>
      <c r="C14" s="10"/>
      <c r="D14" s="6">
        <f>B14+C14</f>
        <v>0</v>
      </c>
      <c r="E14" s="10"/>
      <c r="F14" s="10"/>
      <c r="G14" s="6">
        <f>D14-E14</f>
        <v>0</v>
      </c>
    </row>
    <row r="15" spans="1:7" x14ac:dyDescent="0.2">
      <c r="A15" s="36"/>
      <c r="B15" s="11"/>
      <c r="C15" s="11"/>
      <c r="D15" s="11"/>
      <c r="E15" s="11"/>
      <c r="F15" s="11"/>
      <c r="G15" s="11"/>
    </row>
    <row r="16" spans="1:7" x14ac:dyDescent="0.2">
      <c r="A16" s="37" t="s">
        <v>77</v>
      </c>
      <c r="B16" s="8">
        <f>SUM(B6+B8+B10+B12+B14)</f>
        <v>10375700.449999999</v>
      </c>
      <c r="C16" s="8">
        <f t="shared" ref="C16:G16" si="0">SUM(C6+C8+C10+C12+C14)</f>
        <v>-2172762.92</v>
      </c>
      <c r="D16" s="8">
        <f t="shared" si="0"/>
        <v>8202937.5299999993</v>
      </c>
      <c r="E16" s="8">
        <f t="shared" si="0"/>
        <v>2678231.46</v>
      </c>
      <c r="F16" s="8">
        <f t="shared" si="0"/>
        <v>2400432.63</v>
      </c>
      <c r="G16" s="8">
        <f t="shared" si="0"/>
        <v>5524706.0699999994</v>
      </c>
    </row>
    <row r="18" spans="1:1" x14ac:dyDescent="0.2">
      <c r="A18" s="1" t="s">
        <v>135</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3"/>
  <sheetViews>
    <sheetView showGridLines="0" zoomScaleNormal="100" zoomScaleSheetLayoutView="100" workbookViewId="0">
      <selection activeCell="A2" sqref="A2"/>
    </sheetView>
  </sheetViews>
  <sheetFormatPr baseColWidth="10" defaultColWidth="12" defaultRowHeight="11.25" x14ac:dyDescent="0.2"/>
  <cols>
    <col min="1" max="1" width="60.83203125" style="1" customWidth="1"/>
    <col min="2" max="7" width="18.33203125" style="1" customWidth="1"/>
    <col min="8" max="8" width="1" style="1" customWidth="1"/>
    <col min="9" max="16384" width="12" style="1"/>
  </cols>
  <sheetData>
    <row r="1" spans="1:7" ht="45" customHeight="1" x14ac:dyDescent="0.2">
      <c r="A1" s="44" t="s">
        <v>139</v>
      </c>
      <c r="B1" s="45"/>
      <c r="C1" s="45"/>
      <c r="D1" s="45"/>
      <c r="E1" s="45"/>
      <c r="F1" s="45"/>
      <c r="G1" s="46"/>
    </row>
    <row r="2" spans="1:7" x14ac:dyDescent="0.2">
      <c r="A2" s="14"/>
      <c r="B2" s="14"/>
      <c r="C2" s="14"/>
      <c r="D2" s="14"/>
      <c r="E2" s="14"/>
      <c r="F2" s="14"/>
      <c r="G2" s="14"/>
    </row>
    <row r="3" spans="1:7" x14ac:dyDescent="0.2">
      <c r="A3" s="24"/>
      <c r="B3" s="27" t="s">
        <v>0</v>
      </c>
      <c r="C3" s="28"/>
      <c r="D3" s="28"/>
      <c r="E3" s="28"/>
      <c r="F3" s="29"/>
      <c r="G3" s="47" t="s">
        <v>7</v>
      </c>
    </row>
    <row r="4" spans="1:7" ht="24.95" customHeight="1" x14ac:dyDescent="0.2">
      <c r="A4" s="25" t="s">
        <v>1</v>
      </c>
      <c r="B4" s="3" t="s">
        <v>2</v>
      </c>
      <c r="C4" s="3" t="s">
        <v>3</v>
      </c>
      <c r="D4" s="3" t="s">
        <v>4</v>
      </c>
      <c r="E4" s="3" t="s">
        <v>5</v>
      </c>
      <c r="F4" s="3" t="s">
        <v>6</v>
      </c>
      <c r="G4" s="48"/>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136</v>
      </c>
      <c r="B7" s="6">
        <v>10375700.449999999</v>
      </c>
      <c r="C7" s="6">
        <v>-2172762.92</v>
      </c>
      <c r="D7" s="6">
        <f>B7+C7</f>
        <v>8202937.5299999993</v>
      </c>
      <c r="E7" s="6">
        <v>2678231.46</v>
      </c>
      <c r="F7" s="6">
        <v>2400432.63</v>
      </c>
      <c r="G7" s="6">
        <f>D7-E7</f>
        <v>5524706.0699999994</v>
      </c>
    </row>
    <row r="8" spans="1:7" x14ac:dyDescent="0.2">
      <c r="A8" s="31" t="s">
        <v>81</v>
      </c>
      <c r="B8" s="6"/>
      <c r="C8" s="6"/>
      <c r="D8" s="6">
        <f t="shared" ref="D8:D13" si="0">B8+C8</f>
        <v>0</v>
      </c>
      <c r="E8" s="6"/>
      <c r="F8" s="6"/>
      <c r="G8" s="6">
        <f t="shared" ref="G8:G13" si="1">D8-E8</f>
        <v>0</v>
      </c>
    </row>
    <row r="9" spans="1:7" x14ac:dyDescent="0.2">
      <c r="A9" s="31" t="s">
        <v>82</v>
      </c>
      <c r="B9" s="6"/>
      <c r="C9" s="6"/>
      <c r="D9" s="6">
        <f t="shared" si="0"/>
        <v>0</v>
      </c>
      <c r="E9" s="6"/>
      <c r="F9" s="6"/>
      <c r="G9" s="6">
        <f t="shared" si="1"/>
        <v>0</v>
      </c>
    </row>
    <row r="10" spans="1:7" x14ac:dyDescent="0.2">
      <c r="A10" s="31" t="s">
        <v>83</v>
      </c>
      <c r="B10" s="6"/>
      <c r="C10" s="6"/>
      <c r="D10" s="6">
        <f t="shared" si="0"/>
        <v>0</v>
      </c>
      <c r="E10" s="6"/>
      <c r="F10" s="6"/>
      <c r="G10" s="6">
        <f t="shared" si="1"/>
        <v>0</v>
      </c>
    </row>
    <row r="11" spans="1:7" x14ac:dyDescent="0.2">
      <c r="A11" s="31" t="s">
        <v>84</v>
      </c>
      <c r="B11" s="6"/>
      <c r="C11" s="6"/>
      <c r="D11" s="6">
        <f t="shared" si="0"/>
        <v>0</v>
      </c>
      <c r="E11" s="6"/>
      <c r="F11" s="6"/>
      <c r="G11" s="6">
        <f t="shared" si="1"/>
        <v>0</v>
      </c>
    </row>
    <row r="12" spans="1:7" x14ac:dyDescent="0.2">
      <c r="A12" s="31" t="s">
        <v>85</v>
      </c>
      <c r="B12" s="6"/>
      <c r="C12" s="6"/>
      <c r="D12" s="6">
        <f t="shared" si="0"/>
        <v>0</v>
      </c>
      <c r="E12" s="6"/>
      <c r="F12" s="6"/>
      <c r="G12" s="6">
        <f t="shared" si="1"/>
        <v>0</v>
      </c>
    </row>
    <row r="13" spans="1:7" x14ac:dyDescent="0.2">
      <c r="A13" s="31" t="s">
        <v>86</v>
      </c>
      <c r="B13" s="6"/>
      <c r="C13" s="6"/>
      <c r="D13" s="6">
        <f t="shared" si="0"/>
        <v>0</v>
      </c>
      <c r="E13" s="6"/>
      <c r="F13" s="6"/>
      <c r="G13" s="6">
        <f t="shared" si="1"/>
        <v>0</v>
      </c>
    </row>
    <row r="14" spans="1:7" x14ac:dyDescent="0.2">
      <c r="A14" s="31" t="s">
        <v>87</v>
      </c>
      <c r="B14" s="6"/>
      <c r="C14" s="6"/>
      <c r="D14" s="6"/>
      <c r="E14" s="6"/>
      <c r="F14" s="6"/>
      <c r="G14" s="6"/>
    </row>
    <row r="15" spans="1:7" x14ac:dyDescent="0.2">
      <c r="A15" s="31"/>
      <c r="B15" s="7"/>
      <c r="C15" s="7"/>
      <c r="D15" s="7"/>
      <c r="E15" s="7"/>
      <c r="F15" s="7"/>
      <c r="G15" s="7"/>
    </row>
    <row r="16" spans="1:7" x14ac:dyDescent="0.2">
      <c r="A16" s="32" t="s">
        <v>77</v>
      </c>
      <c r="B16" s="12">
        <f>SUM(B7:B14)</f>
        <v>10375700.449999999</v>
      </c>
      <c r="C16" s="12">
        <f t="shared" ref="C16:G16" si="2">SUM(C7:C14)</f>
        <v>-2172762.92</v>
      </c>
      <c r="D16" s="12">
        <f t="shared" si="2"/>
        <v>8202937.5299999993</v>
      </c>
      <c r="E16" s="12">
        <f t="shared" si="2"/>
        <v>2678231.46</v>
      </c>
      <c r="F16" s="12">
        <f t="shared" si="2"/>
        <v>2400432.63</v>
      </c>
      <c r="G16" s="12">
        <f t="shared" si="2"/>
        <v>5524706.0699999994</v>
      </c>
    </row>
    <row r="19" spans="1:7" ht="45" customHeight="1" x14ac:dyDescent="0.2">
      <c r="A19" s="44" t="s">
        <v>140</v>
      </c>
      <c r="B19" s="45"/>
      <c r="C19" s="45"/>
      <c r="D19" s="45"/>
      <c r="E19" s="45"/>
      <c r="F19" s="45"/>
      <c r="G19" s="46"/>
    </row>
    <row r="21" spans="1:7" x14ac:dyDescent="0.2">
      <c r="A21" s="24"/>
      <c r="B21" s="27" t="s">
        <v>0</v>
      </c>
      <c r="C21" s="28"/>
      <c r="D21" s="28"/>
      <c r="E21" s="28"/>
      <c r="F21" s="29"/>
      <c r="G21" s="47" t="s">
        <v>7</v>
      </c>
    </row>
    <row r="22" spans="1:7" ht="22.5" x14ac:dyDescent="0.2">
      <c r="A22" s="25" t="s">
        <v>1</v>
      </c>
      <c r="B22" s="3" t="s">
        <v>2</v>
      </c>
      <c r="C22" s="3" t="s">
        <v>3</v>
      </c>
      <c r="D22" s="3" t="s">
        <v>4</v>
      </c>
      <c r="E22" s="3" t="s">
        <v>5</v>
      </c>
      <c r="F22" s="3" t="s">
        <v>6</v>
      </c>
      <c r="G22" s="48"/>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88</v>
      </c>
      <c r="B25" s="17"/>
      <c r="C25" s="17"/>
      <c r="D25" s="6">
        <f>B25+C25</f>
        <v>0</v>
      </c>
      <c r="E25" s="17"/>
      <c r="F25" s="17"/>
      <c r="G25" s="6">
        <f>D25-E25</f>
        <v>0</v>
      </c>
    </row>
    <row r="26" spans="1:7" x14ac:dyDescent="0.2">
      <c r="A26" s="31" t="s">
        <v>89</v>
      </c>
      <c r="B26" s="17"/>
      <c r="C26" s="17"/>
      <c r="D26" s="6">
        <f t="shared" ref="D26:D28" si="3">B26+C26</f>
        <v>0</v>
      </c>
      <c r="E26" s="17"/>
      <c r="F26" s="17"/>
      <c r="G26" s="6">
        <f t="shared" ref="G26:G28" si="4">D26-E26</f>
        <v>0</v>
      </c>
    </row>
    <row r="27" spans="1:7" x14ac:dyDescent="0.2">
      <c r="A27" s="31" t="s">
        <v>90</v>
      </c>
      <c r="B27" s="17"/>
      <c r="C27" s="17"/>
      <c r="D27" s="6">
        <f t="shared" si="3"/>
        <v>0</v>
      </c>
      <c r="E27" s="17"/>
      <c r="F27" s="17"/>
      <c r="G27" s="6">
        <f t="shared" si="4"/>
        <v>0</v>
      </c>
    </row>
    <row r="28" spans="1:7" x14ac:dyDescent="0.2">
      <c r="A28" s="31" t="s">
        <v>91</v>
      </c>
      <c r="B28" s="17"/>
      <c r="C28" s="17"/>
      <c r="D28" s="6">
        <f t="shared" si="3"/>
        <v>0</v>
      </c>
      <c r="E28" s="17"/>
      <c r="F28" s="17"/>
      <c r="G28" s="6">
        <f t="shared" si="4"/>
        <v>0</v>
      </c>
    </row>
    <row r="29" spans="1:7" x14ac:dyDescent="0.2">
      <c r="A29" s="2"/>
      <c r="B29" s="18"/>
      <c r="C29" s="18"/>
      <c r="D29" s="18"/>
      <c r="E29" s="18"/>
      <c r="F29" s="18"/>
      <c r="G29" s="18"/>
    </row>
    <row r="30" spans="1:7" x14ac:dyDescent="0.2">
      <c r="A30" s="32" t="s">
        <v>77</v>
      </c>
      <c r="B30" s="12">
        <f t="shared" ref="B30:G30" si="5">SUM(B26:B29)</f>
        <v>0</v>
      </c>
      <c r="C30" s="12">
        <f t="shared" si="5"/>
        <v>0</v>
      </c>
      <c r="D30" s="12">
        <f t="shared" si="5"/>
        <v>0</v>
      </c>
      <c r="E30" s="12">
        <f t="shared" si="5"/>
        <v>0</v>
      </c>
      <c r="F30" s="12">
        <f t="shared" si="5"/>
        <v>0</v>
      </c>
      <c r="G30" s="12">
        <f t="shared" si="5"/>
        <v>0</v>
      </c>
    </row>
    <row r="33" spans="1:7" ht="45" customHeight="1" x14ac:dyDescent="0.2">
      <c r="A33" s="44" t="s">
        <v>141</v>
      </c>
      <c r="B33" s="45"/>
      <c r="C33" s="45"/>
      <c r="D33" s="45"/>
      <c r="E33" s="45"/>
      <c r="F33" s="45"/>
      <c r="G33" s="46"/>
    </row>
    <row r="34" spans="1:7" x14ac:dyDescent="0.2">
      <c r="A34" s="24"/>
      <c r="B34" s="27" t="s">
        <v>0</v>
      </c>
      <c r="C34" s="28"/>
      <c r="D34" s="28"/>
      <c r="E34" s="28"/>
      <c r="F34" s="29"/>
      <c r="G34" s="47" t="s">
        <v>7</v>
      </c>
    </row>
    <row r="35" spans="1:7" ht="22.5" x14ac:dyDescent="0.2">
      <c r="A35" s="25" t="s">
        <v>1</v>
      </c>
      <c r="B35" s="3" t="s">
        <v>2</v>
      </c>
      <c r="C35" s="3" t="s">
        <v>3</v>
      </c>
      <c r="D35" s="3" t="s">
        <v>4</v>
      </c>
      <c r="E35" s="3" t="s">
        <v>5</v>
      </c>
      <c r="F35" s="3" t="s">
        <v>6</v>
      </c>
      <c r="G35" s="48"/>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92</v>
      </c>
      <c r="B38" s="6">
        <v>10375700.449999999</v>
      </c>
      <c r="C38" s="6">
        <v>-2172762.92</v>
      </c>
      <c r="D38" s="6">
        <f t="shared" ref="D38:D50" si="6">B38+C38</f>
        <v>8202937.5299999993</v>
      </c>
      <c r="E38" s="6">
        <v>2678231.46</v>
      </c>
      <c r="F38" s="6">
        <v>2400432.63</v>
      </c>
      <c r="G38" s="6">
        <f t="shared" ref="G38:G50" si="7">D38-E38</f>
        <v>5524706.0699999994</v>
      </c>
    </row>
    <row r="39" spans="1:7" x14ac:dyDescent="0.2">
      <c r="A39" s="33"/>
      <c r="B39" s="17"/>
      <c r="C39" s="17"/>
      <c r="D39" s="17"/>
      <c r="E39" s="17"/>
      <c r="F39" s="17"/>
      <c r="G39" s="17"/>
    </row>
    <row r="40" spans="1:7" x14ac:dyDescent="0.2">
      <c r="A40" s="33" t="s">
        <v>93</v>
      </c>
      <c r="B40" s="17"/>
      <c r="C40" s="17"/>
      <c r="D40" s="6">
        <f t="shared" si="6"/>
        <v>0</v>
      </c>
      <c r="E40" s="17"/>
      <c r="F40" s="17"/>
      <c r="G40" s="6">
        <f t="shared" si="7"/>
        <v>0</v>
      </c>
    </row>
    <row r="41" spans="1:7" x14ac:dyDescent="0.2">
      <c r="A41" s="33"/>
      <c r="B41" s="17"/>
      <c r="C41" s="17"/>
      <c r="D41" s="17"/>
      <c r="E41" s="17"/>
      <c r="F41" s="17"/>
      <c r="G41" s="17"/>
    </row>
    <row r="42" spans="1:7" ht="22.5" x14ac:dyDescent="0.2">
      <c r="A42" s="33" t="s">
        <v>94</v>
      </c>
      <c r="B42" s="17"/>
      <c r="C42" s="17"/>
      <c r="D42" s="6">
        <f t="shared" si="6"/>
        <v>0</v>
      </c>
      <c r="E42" s="17"/>
      <c r="F42" s="17"/>
      <c r="G42" s="6">
        <f t="shared" si="7"/>
        <v>0</v>
      </c>
    </row>
    <row r="43" spans="1:7" x14ac:dyDescent="0.2">
      <c r="A43" s="33"/>
      <c r="B43" s="17"/>
      <c r="C43" s="17"/>
      <c r="D43" s="17"/>
      <c r="E43" s="17"/>
      <c r="F43" s="17"/>
      <c r="G43" s="17"/>
    </row>
    <row r="44" spans="1:7" ht="22.5" x14ac:dyDescent="0.2">
      <c r="A44" s="33" t="s">
        <v>95</v>
      </c>
      <c r="B44" s="17"/>
      <c r="C44" s="17"/>
      <c r="D44" s="6">
        <f t="shared" si="6"/>
        <v>0</v>
      </c>
      <c r="E44" s="17"/>
      <c r="F44" s="17"/>
      <c r="G44" s="6">
        <f t="shared" si="7"/>
        <v>0</v>
      </c>
    </row>
    <row r="45" spans="1:7" x14ac:dyDescent="0.2">
      <c r="A45" s="33"/>
      <c r="B45" s="17"/>
      <c r="C45" s="17"/>
      <c r="D45" s="17"/>
      <c r="E45" s="17"/>
      <c r="F45" s="17"/>
      <c r="G45" s="17"/>
    </row>
    <row r="46" spans="1:7" ht="22.5" x14ac:dyDescent="0.2">
      <c r="A46" s="33" t="s">
        <v>96</v>
      </c>
      <c r="B46" s="17"/>
      <c r="C46" s="17"/>
      <c r="D46" s="6">
        <f t="shared" si="6"/>
        <v>0</v>
      </c>
      <c r="E46" s="17"/>
      <c r="F46" s="17"/>
      <c r="G46" s="6">
        <f t="shared" si="7"/>
        <v>0</v>
      </c>
    </row>
    <row r="47" spans="1:7" x14ac:dyDescent="0.2">
      <c r="A47" s="33"/>
      <c r="B47" s="17"/>
      <c r="C47" s="17"/>
      <c r="D47" s="17"/>
      <c r="E47" s="17"/>
      <c r="F47" s="17"/>
      <c r="G47" s="17"/>
    </row>
    <row r="48" spans="1:7" ht="22.5" x14ac:dyDescent="0.2">
      <c r="A48" s="33" t="s">
        <v>97</v>
      </c>
      <c r="B48" s="17"/>
      <c r="C48" s="17"/>
      <c r="D48" s="6">
        <f t="shared" si="6"/>
        <v>0</v>
      </c>
      <c r="E48" s="17"/>
      <c r="F48" s="17"/>
      <c r="G48" s="6">
        <f t="shared" si="7"/>
        <v>0</v>
      </c>
    </row>
    <row r="49" spans="1:7" x14ac:dyDescent="0.2">
      <c r="A49" s="33"/>
      <c r="B49" s="17"/>
      <c r="C49" s="17"/>
      <c r="D49" s="17"/>
      <c r="E49" s="17"/>
      <c r="F49" s="17"/>
      <c r="G49" s="17"/>
    </row>
    <row r="50" spans="1:7" x14ac:dyDescent="0.2">
      <c r="A50" s="33" t="s">
        <v>98</v>
      </c>
      <c r="B50" s="17"/>
      <c r="C50" s="17"/>
      <c r="D50" s="6">
        <f t="shared" si="6"/>
        <v>0</v>
      </c>
      <c r="E50" s="17"/>
      <c r="F50" s="17"/>
      <c r="G50" s="6">
        <f t="shared" si="7"/>
        <v>0</v>
      </c>
    </row>
    <row r="51" spans="1:7" x14ac:dyDescent="0.2">
      <c r="A51" s="34"/>
      <c r="B51" s="18"/>
      <c r="C51" s="18"/>
      <c r="D51" s="18"/>
      <c r="E51" s="18"/>
      <c r="F51" s="18"/>
      <c r="G51" s="18"/>
    </row>
    <row r="52" spans="1:7" x14ac:dyDescent="0.2">
      <c r="A52" s="23" t="s">
        <v>77</v>
      </c>
      <c r="B52" s="12">
        <f>SUM(B38:B50)</f>
        <v>10375700.449999999</v>
      </c>
      <c r="C52" s="12">
        <f t="shared" ref="C52:G52" si="8">SUM(C38:C50)</f>
        <v>-2172762.92</v>
      </c>
      <c r="D52" s="12">
        <f t="shared" si="8"/>
        <v>8202937.5299999993</v>
      </c>
      <c r="E52" s="12">
        <f t="shared" si="8"/>
        <v>2678231.46</v>
      </c>
      <c r="F52" s="12">
        <f t="shared" si="8"/>
        <v>2400432.63</v>
      </c>
      <c r="G52" s="12">
        <f t="shared" si="8"/>
        <v>5524706.0699999994</v>
      </c>
    </row>
    <row r="53" spans="1:7" x14ac:dyDescent="0.2">
      <c r="A53" s="1" t="s">
        <v>135</v>
      </c>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91" orientation="landscape" r:id="rId1"/>
  <headerFooter>
    <oddFooter>&amp;R&amp;P</oddFooter>
  </headerFooter>
  <rowBreaks count="1" manualBreakCount="1">
    <brk id="3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showGridLines="0" tabSelected="1" zoomScaleNormal="100" zoomScaleSheetLayoutView="100" workbookViewId="0">
      <selection activeCell="H42" sqref="H42"/>
    </sheetView>
  </sheetViews>
  <sheetFormatPr baseColWidth="10" defaultColWidth="12" defaultRowHeight="11.25" x14ac:dyDescent="0.2"/>
  <cols>
    <col min="1" max="1" width="65.83203125" style="1" customWidth="1"/>
    <col min="2" max="7" width="18.33203125" style="1" customWidth="1"/>
    <col min="8" max="8" width="1.33203125" style="1" customWidth="1"/>
    <col min="9" max="16384" width="12" style="1"/>
  </cols>
  <sheetData>
    <row r="1" spans="1:7" ht="45" customHeight="1" x14ac:dyDescent="0.2">
      <c r="A1" s="44" t="s">
        <v>142</v>
      </c>
      <c r="B1" s="49"/>
      <c r="C1" s="49"/>
      <c r="D1" s="49"/>
      <c r="E1" s="49"/>
      <c r="F1" s="49"/>
      <c r="G1" s="50"/>
    </row>
    <row r="2" spans="1:7" x14ac:dyDescent="0.2">
      <c r="A2" s="24"/>
      <c r="B2" s="27" t="s">
        <v>0</v>
      </c>
      <c r="C2" s="28"/>
      <c r="D2" s="28"/>
      <c r="E2" s="28"/>
      <c r="F2" s="29"/>
      <c r="G2" s="47" t="s">
        <v>7</v>
      </c>
    </row>
    <row r="3" spans="1:7" ht="24.95" customHeight="1" x14ac:dyDescent="0.2">
      <c r="A3" s="25" t="s">
        <v>1</v>
      </c>
      <c r="B3" s="3" t="s">
        <v>2</v>
      </c>
      <c r="C3" s="3" t="s">
        <v>3</v>
      </c>
      <c r="D3" s="3" t="s">
        <v>4</v>
      </c>
      <c r="E3" s="3" t="s">
        <v>5</v>
      </c>
      <c r="F3" s="3" t="s">
        <v>6</v>
      </c>
      <c r="G3" s="48"/>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99</v>
      </c>
      <c r="B6" s="43">
        <f t="shared" ref="B6:G6" si="0">SUM(B7:B14)</f>
        <v>10375700.449999999</v>
      </c>
      <c r="C6" s="43">
        <f t="shared" si="0"/>
        <v>-2172762.92</v>
      </c>
      <c r="D6" s="43">
        <f t="shared" si="0"/>
        <v>8202937.5299999993</v>
      </c>
      <c r="E6" s="43">
        <f t="shared" si="0"/>
        <v>2678231.46</v>
      </c>
      <c r="F6" s="43">
        <f t="shared" si="0"/>
        <v>2400432.63</v>
      </c>
      <c r="G6" s="43">
        <f t="shared" si="0"/>
        <v>5524706.0699999994</v>
      </c>
    </row>
    <row r="7" spans="1:7" x14ac:dyDescent="0.2">
      <c r="A7" s="30" t="s">
        <v>100</v>
      </c>
      <c r="B7" s="6"/>
      <c r="C7" s="6"/>
      <c r="D7" s="6">
        <f>B7+C7</f>
        <v>0</v>
      </c>
      <c r="E7" s="6"/>
      <c r="F7" s="6"/>
      <c r="G7" s="6">
        <f>D7-E7</f>
        <v>0</v>
      </c>
    </row>
    <row r="8" spans="1:7" x14ac:dyDescent="0.2">
      <c r="A8" s="30" t="s">
        <v>101</v>
      </c>
      <c r="B8" s="6"/>
      <c r="C8" s="6"/>
      <c r="D8" s="6">
        <f t="shared" ref="D8:D14" si="1">B8+C8</f>
        <v>0</v>
      </c>
      <c r="E8" s="6"/>
      <c r="F8" s="6"/>
      <c r="G8" s="6">
        <f t="shared" ref="G8:G14" si="2">D8-E8</f>
        <v>0</v>
      </c>
    </row>
    <row r="9" spans="1:7" x14ac:dyDescent="0.2">
      <c r="A9" s="30" t="s">
        <v>102</v>
      </c>
      <c r="B9" s="6">
        <v>10375700.449999999</v>
      </c>
      <c r="C9" s="6">
        <v>-2172762.92</v>
      </c>
      <c r="D9" s="6">
        <f t="shared" si="1"/>
        <v>8202937.5299999993</v>
      </c>
      <c r="E9" s="6">
        <v>2678231.46</v>
      </c>
      <c r="F9" s="6">
        <v>2400432.63</v>
      </c>
      <c r="G9" s="6">
        <f t="shared" si="2"/>
        <v>5524706.0699999994</v>
      </c>
    </row>
    <row r="10" spans="1:7" x14ac:dyDescent="0.2">
      <c r="A10" s="30" t="s">
        <v>103</v>
      </c>
      <c r="B10" s="6"/>
      <c r="C10" s="6"/>
      <c r="D10" s="6">
        <f t="shared" si="1"/>
        <v>0</v>
      </c>
      <c r="E10" s="6"/>
      <c r="F10" s="6"/>
      <c r="G10" s="6">
        <f t="shared" si="2"/>
        <v>0</v>
      </c>
    </row>
    <row r="11" spans="1:7" x14ac:dyDescent="0.2">
      <c r="A11" s="30" t="s">
        <v>104</v>
      </c>
      <c r="B11" s="6"/>
      <c r="C11" s="6"/>
      <c r="D11" s="6">
        <f t="shared" si="1"/>
        <v>0</v>
      </c>
      <c r="E11" s="6"/>
      <c r="F11" s="6"/>
      <c r="G11" s="6">
        <f t="shared" si="2"/>
        <v>0</v>
      </c>
    </row>
    <row r="12" spans="1:7" x14ac:dyDescent="0.2">
      <c r="A12" s="30" t="s">
        <v>105</v>
      </c>
      <c r="B12" s="6"/>
      <c r="C12" s="6"/>
      <c r="D12" s="6">
        <f t="shared" si="1"/>
        <v>0</v>
      </c>
      <c r="E12" s="6"/>
      <c r="F12" s="6"/>
      <c r="G12" s="6">
        <f t="shared" si="2"/>
        <v>0</v>
      </c>
    </row>
    <row r="13" spans="1:7" x14ac:dyDescent="0.2">
      <c r="A13" s="30" t="s">
        <v>106</v>
      </c>
      <c r="B13" s="6"/>
      <c r="C13" s="6"/>
      <c r="D13" s="6">
        <f t="shared" si="1"/>
        <v>0</v>
      </c>
      <c r="E13" s="6"/>
      <c r="F13" s="6"/>
      <c r="G13" s="6">
        <f t="shared" si="2"/>
        <v>0</v>
      </c>
    </row>
    <row r="14" spans="1:7" x14ac:dyDescent="0.2">
      <c r="A14" s="30" t="s">
        <v>36</v>
      </c>
      <c r="B14" s="6"/>
      <c r="C14" s="6"/>
      <c r="D14" s="6">
        <f t="shared" si="1"/>
        <v>0</v>
      </c>
      <c r="E14" s="6"/>
      <c r="F14" s="6"/>
      <c r="G14" s="6">
        <f t="shared" si="2"/>
        <v>0</v>
      </c>
    </row>
    <row r="15" spans="1:7" x14ac:dyDescent="0.2">
      <c r="A15" s="21"/>
      <c r="B15" s="6"/>
      <c r="C15" s="6"/>
      <c r="D15" s="6"/>
      <c r="E15" s="6"/>
      <c r="F15" s="6"/>
      <c r="G15" s="6"/>
    </row>
    <row r="16" spans="1:7" x14ac:dyDescent="0.2">
      <c r="A16" s="20" t="s">
        <v>107</v>
      </c>
      <c r="B16" s="43">
        <f t="shared" ref="B16:G16" si="3">SUM(B17:B23)</f>
        <v>0</v>
      </c>
      <c r="C16" s="43">
        <f t="shared" si="3"/>
        <v>0</v>
      </c>
      <c r="D16" s="43">
        <f t="shared" si="3"/>
        <v>0</v>
      </c>
      <c r="E16" s="43">
        <f t="shared" si="3"/>
        <v>0</v>
      </c>
      <c r="F16" s="43">
        <f t="shared" si="3"/>
        <v>0</v>
      </c>
      <c r="G16" s="43">
        <f t="shared" si="3"/>
        <v>0</v>
      </c>
    </row>
    <row r="17" spans="1:7" x14ac:dyDescent="0.2">
      <c r="A17" s="30" t="s">
        <v>108</v>
      </c>
      <c r="B17" s="6"/>
      <c r="C17" s="6"/>
      <c r="D17" s="6">
        <f>B17+C17</f>
        <v>0</v>
      </c>
      <c r="E17" s="6"/>
      <c r="F17" s="6"/>
      <c r="G17" s="6">
        <f t="shared" ref="G17:G23" si="4">D17-E17</f>
        <v>0</v>
      </c>
    </row>
    <row r="18" spans="1:7" x14ac:dyDescent="0.2">
      <c r="A18" s="30" t="s">
        <v>109</v>
      </c>
      <c r="B18" s="6"/>
      <c r="C18" s="6"/>
      <c r="D18" s="6">
        <f t="shared" ref="D18:D23" si="5">B18+C18</f>
        <v>0</v>
      </c>
      <c r="E18" s="6"/>
      <c r="F18" s="6"/>
      <c r="G18" s="6">
        <f t="shared" si="4"/>
        <v>0</v>
      </c>
    </row>
    <row r="19" spans="1:7" x14ac:dyDescent="0.2">
      <c r="A19" s="30" t="s">
        <v>110</v>
      </c>
      <c r="B19" s="6"/>
      <c r="C19" s="6"/>
      <c r="D19" s="6">
        <f t="shared" si="5"/>
        <v>0</v>
      </c>
      <c r="E19" s="6"/>
      <c r="F19" s="6"/>
      <c r="G19" s="6">
        <f t="shared" si="4"/>
        <v>0</v>
      </c>
    </row>
    <row r="20" spans="1:7" x14ac:dyDescent="0.2">
      <c r="A20" s="30" t="s">
        <v>111</v>
      </c>
      <c r="B20" s="6"/>
      <c r="C20" s="6"/>
      <c r="D20" s="6">
        <f t="shared" si="5"/>
        <v>0</v>
      </c>
      <c r="E20" s="6"/>
      <c r="F20" s="6"/>
      <c r="G20" s="6">
        <f t="shared" si="4"/>
        <v>0</v>
      </c>
    </row>
    <row r="21" spans="1:7" x14ac:dyDescent="0.2">
      <c r="A21" s="30" t="s">
        <v>112</v>
      </c>
      <c r="B21" s="6"/>
      <c r="C21" s="6"/>
      <c r="D21" s="6">
        <f t="shared" si="5"/>
        <v>0</v>
      </c>
      <c r="E21" s="6"/>
      <c r="F21" s="6"/>
      <c r="G21" s="6">
        <f t="shared" si="4"/>
        <v>0</v>
      </c>
    </row>
    <row r="22" spans="1:7" x14ac:dyDescent="0.2">
      <c r="A22" s="30" t="s">
        <v>113</v>
      </c>
      <c r="B22" s="6"/>
      <c r="C22" s="6"/>
      <c r="D22" s="6">
        <f t="shared" si="5"/>
        <v>0</v>
      </c>
      <c r="E22" s="6"/>
      <c r="F22" s="6"/>
      <c r="G22" s="6">
        <f t="shared" si="4"/>
        <v>0</v>
      </c>
    </row>
    <row r="23" spans="1:7" x14ac:dyDescent="0.2">
      <c r="A23" s="30" t="s">
        <v>114</v>
      </c>
      <c r="B23" s="6"/>
      <c r="C23" s="6"/>
      <c r="D23" s="6">
        <f t="shared" si="5"/>
        <v>0</v>
      </c>
      <c r="E23" s="6"/>
      <c r="F23" s="6"/>
      <c r="G23" s="6">
        <f t="shared" si="4"/>
        <v>0</v>
      </c>
    </row>
    <row r="24" spans="1:7" x14ac:dyDescent="0.2">
      <c r="A24" s="21"/>
      <c r="B24" s="6"/>
      <c r="C24" s="6"/>
      <c r="D24" s="6"/>
      <c r="E24" s="6"/>
      <c r="F24" s="6"/>
      <c r="G24" s="6"/>
    </row>
    <row r="25" spans="1:7" x14ac:dyDescent="0.2">
      <c r="A25" s="20" t="s">
        <v>115</v>
      </c>
      <c r="B25" s="43">
        <f t="shared" ref="B25:G25" si="6">SUM(B26:B34)</f>
        <v>0</v>
      </c>
      <c r="C25" s="43">
        <f t="shared" si="6"/>
        <v>0</v>
      </c>
      <c r="D25" s="43">
        <f t="shared" si="6"/>
        <v>0</v>
      </c>
      <c r="E25" s="43">
        <f t="shared" si="6"/>
        <v>0</v>
      </c>
      <c r="F25" s="43">
        <f t="shared" si="6"/>
        <v>0</v>
      </c>
      <c r="G25" s="43">
        <f t="shared" si="6"/>
        <v>0</v>
      </c>
    </row>
    <row r="26" spans="1:7" x14ac:dyDescent="0.2">
      <c r="A26" s="30" t="s">
        <v>116</v>
      </c>
      <c r="B26" s="6"/>
      <c r="C26" s="6"/>
      <c r="D26" s="6">
        <f>B26+C26</f>
        <v>0</v>
      </c>
      <c r="E26" s="6"/>
      <c r="F26" s="6"/>
      <c r="G26" s="6">
        <f t="shared" ref="G26:G34" si="7">D26-E26</f>
        <v>0</v>
      </c>
    </row>
    <row r="27" spans="1:7" x14ac:dyDescent="0.2">
      <c r="A27" s="30" t="s">
        <v>117</v>
      </c>
      <c r="B27" s="6"/>
      <c r="C27" s="6"/>
      <c r="D27" s="6">
        <f t="shared" ref="D27:D34" si="8">B27+C27</f>
        <v>0</v>
      </c>
      <c r="E27" s="6"/>
      <c r="F27" s="6"/>
      <c r="G27" s="6">
        <f t="shared" si="7"/>
        <v>0</v>
      </c>
    </row>
    <row r="28" spans="1:7" x14ac:dyDescent="0.2">
      <c r="A28" s="30" t="s">
        <v>118</v>
      </c>
      <c r="B28" s="6"/>
      <c r="C28" s="6"/>
      <c r="D28" s="6">
        <f t="shared" si="8"/>
        <v>0</v>
      </c>
      <c r="E28" s="6"/>
      <c r="F28" s="6"/>
      <c r="G28" s="6">
        <f t="shared" si="7"/>
        <v>0</v>
      </c>
    </row>
    <row r="29" spans="1:7" x14ac:dyDescent="0.2">
      <c r="A29" s="30" t="s">
        <v>119</v>
      </c>
      <c r="B29" s="6"/>
      <c r="C29" s="6"/>
      <c r="D29" s="6">
        <f t="shared" si="8"/>
        <v>0</v>
      </c>
      <c r="E29" s="6"/>
      <c r="F29" s="6"/>
      <c r="G29" s="6">
        <f t="shared" si="7"/>
        <v>0</v>
      </c>
    </row>
    <row r="30" spans="1:7" x14ac:dyDescent="0.2">
      <c r="A30" s="30" t="s">
        <v>120</v>
      </c>
      <c r="B30" s="6"/>
      <c r="C30" s="6"/>
      <c r="D30" s="6">
        <f t="shared" si="8"/>
        <v>0</v>
      </c>
      <c r="E30" s="6"/>
      <c r="F30" s="6"/>
      <c r="G30" s="6">
        <f t="shared" si="7"/>
        <v>0</v>
      </c>
    </row>
    <row r="31" spans="1:7" x14ac:dyDescent="0.2">
      <c r="A31" s="30" t="s">
        <v>121</v>
      </c>
      <c r="B31" s="6"/>
      <c r="C31" s="6"/>
      <c r="D31" s="6">
        <f t="shared" si="8"/>
        <v>0</v>
      </c>
      <c r="E31" s="6"/>
      <c r="F31" s="6"/>
      <c r="G31" s="6">
        <f t="shared" si="7"/>
        <v>0</v>
      </c>
    </row>
    <row r="32" spans="1:7" x14ac:dyDescent="0.2">
      <c r="A32" s="30" t="s">
        <v>122</v>
      </c>
      <c r="B32" s="6"/>
      <c r="C32" s="6"/>
      <c r="D32" s="6">
        <f t="shared" si="8"/>
        <v>0</v>
      </c>
      <c r="E32" s="6"/>
      <c r="F32" s="6"/>
      <c r="G32" s="6">
        <f t="shared" si="7"/>
        <v>0</v>
      </c>
    </row>
    <row r="33" spans="1:7" x14ac:dyDescent="0.2">
      <c r="A33" s="30" t="s">
        <v>123</v>
      </c>
      <c r="B33" s="6"/>
      <c r="C33" s="6"/>
      <c r="D33" s="6">
        <f t="shared" si="8"/>
        <v>0</v>
      </c>
      <c r="E33" s="6"/>
      <c r="F33" s="6"/>
      <c r="G33" s="6">
        <f t="shared" si="7"/>
        <v>0</v>
      </c>
    </row>
    <row r="34" spans="1:7" x14ac:dyDescent="0.2">
      <c r="A34" s="30" t="s">
        <v>124</v>
      </c>
      <c r="B34" s="6"/>
      <c r="C34" s="6"/>
      <c r="D34" s="6">
        <f t="shared" si="8"/>
        <v>0</v>
      </c>
      <c r="E34" s="6"/>
      <c r="F34" s="6"/>
      <c r="G34" s="6">
        <f t="shared" si="7"/>
        <v>0</v>
      </c>
    </row>
    <row r="35" spans="1:7" x14ac:dyDescent="0.2">
      <c r="A35" s="21"/>
      <c r="B35" s="6"/>
      <c r="C35" s="6"/>
      <c r="D35" s="6"/>
      <c r="E35" s="6"/>
      <c r="F35" s="6"/>
      <c r="G35" s="6"/>
    </row>
    <row r="36" spans="1:7" x14ac:dyDescent="0.2">
      <c r="A36" s="20" t="s">
        <v>125</v>
      </c>
      <c r="B36" s="43">
        <f t="shared" ref="B36:G36" si="9">SUM(B37:B40)</f>
        <v>0</v>
      </c>
      <c r="C36" s="43">
        <f t="shared" si="9"/>
        <v>0</v>
      </c>
      <c r="D36" s="43">
        <f t="shared" si="9"/>
        <v>0</v>
      </c>
      <c r="E36" s="43">
        <f t="shared" si="9"/>
        <v>0</v>
      </c>
      <c r="F36" s="43">
        <f t="shared" si="9"/>
        <v>0</v>
      </c>
      <c r="G36" s="43">
        <f t="shared" si="9"/>
        <v>0</v>
      </c>
    </row>
    <row r="37" spans="1:7" x14ac:dyDescent="0.2">
      <c r="A37" s="30" t="s">
        <v>126</v>
      </c>
      <c r="B37" s="6"/>
      <c r="C37" s="6"/>
      <c r="D37" s="6">
        <f>B37+C37</f>
        <v>0</v>
      </c>
      <c r="E37" s="6"/>
      <c r="F37" s="6"/>
      <c r="G37" s="6">
        <f t="shared" ref="G37:G40" si="10">D37-E37</f>
        <v>0</v>
      </c>
    </row>
    <row r="38" spans="1:7" ht="22.5" x14ac:dyDescent="0.2">
      <c r="A38" s="30" t="s">
        <v>127</v>
      </c>
      <c r="B38" s="6"/>
      <c r="C38" s="6"/>
      <c r="D38" s="6">
        <f t="shared" ref="D38:D40" si="11">B38+C38</f>
        <v>0</v>
      </c>
      <c r="E38" s="6"/>
      <c r="F38" s="6"/>
      <c r="G38" s="6">
        <f t="shared" si="10"/>
        <v>0</v>
      </c>
    </row>
    <row r="39" spans="1:7" x14ac:dyDescent="0.2">
      <c r="A39" s="30" t="s">
        <v>128</v>
      </c>
      <c r="B39" s="6"/>
      <c r="C39" s="6"/>
      <c r="D39" s="6">
        <f t="shared" si="11"/>
        <v>0</v>
      </c>
      <c r="E39" s="6"/>
      <c r="F39" s="6"/>
      <c r="G39" s="6">
        <f t="shared" si="10"/>
        <v>0</v>
      </c>
    </row>
    <row r="40" spans="1:7" x14ac:dyDescent="0.2">
      <c r="A40" s="30" t="s">
        <v>129</v>
      </c>
      <c r="B40" s="6"/>
      <c r="C40" s="6"/>
      <c r="D40" s="6">
        <f t="shared" si="11"/>
        <v>0</v>
      </c>
      <c r="E40" s="6"/>
      <c r="F40" s="6"/>
      <c r="G40" s="6">
        <f t="shared" si="10"/>
        <v>0</v>
      </c>
    </row>
    <row r="41" spans="1:7" x14ac:dyDescent="0.2">
      <c r="A41" s="21"/>
      <c r="B41" s="6"/>
      <c r="C41" s="6"/>
      <c r="D41" s="6"/>
      <c r="E41" s="6"/>
      <c r="F41" s="6"/>
      <c r="G41" s="6"/>
    </row>
    <row r="42" spans="1:7" x14ac:dyDescent="0.2">
      <c r="A42" s="23" t="s">
        <v>77</v>
      </c>
      <c r="B42" s="12">
        <f>SUM(B36+B25+B16+B6)</f>
        <v>10375700.449999999</v>
      </c>
      <c r="C42" s="12">
        <f t="shared" ref="C42:G42" si="12">SUM(C36+C25+C16+C6)</f>
        <v>-2172762.92</v>
      </c>
      <c r="D42" s="12">
        <f t="shared" si="12"/>
        <v>8202937.5299999993</v>
      </c>
      <c r="E42" s="12">
        <f t="shared" si="12"/>
        <v>2678231.46</v>
      </c>
      <c r="F42" s="12">
        <f t="shared" si="12"/>
        <v>2400432.63</v>
      </c>
      <c r="G42" s="12">
        <f t="shared" si="12"/>
        <v>5524706.0699999994</v>
      </c>
    </row>
    <row r="43" spans="1:7" x14ac:dyDescent="0.2">
      <c r="A43" s="1" t="s">
        <v>135</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COG</vt:lpstr>
      <vt:lpstr>CTG</vt:lpstr>
      <vt:lpstr>CA</vt:lpstr>
      <vt:lpstr>CFG</vt:lpstr>
      <vt:lpstr>CA!Área_de_impresión</vt:lpstr>
      <vt:lpstr>CFG!Área_de_impresión</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Jessica Salgado</cp:lastModifiedBy>
  <cp:revision/>
  <cp:lastPrinted>2023-08-23T18:54:37Z</cp:lastPrinted>
  <dcterms:created xsi:type="dcterms:W3CDTF">2014-02-10T03:37:14Z</dcterms:created>
  <dcterms:modified xsi:type="dcterms:W3CDTF">2023-08-23T18:54:53Z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